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pfile01\IT Forms\NEW FI WEBSITE FORMS\VDC formerly known as VIP\CASE MANAGER FORMS\EXCEL\"/>
    </mc:Choice>
  </mc:AlternateContent>
  <bookViews>
    <workbookView xWindow="18930" yWindow="1410" windowWidth="20640" windowHeight="12210" activeTab="1"/>
  </bookViews>
  <sheets>
    <sheet name="Directions" sheetId="26" r:id="rId1"/>
    <sheet name="Spending Plan" sheetId="42" r:id="rId2"/>
    <sheet name="Month 1" sheetId="30" r:id="rId3"/>
    <sheet name="Month 2" sheetId="31" r:id="rId4"/>
    <sheet name="Month 3" sheetId="32" r:id="rId5"/>
    <sheet name="Month 4" sheetId="33" r:id="rId6"/>
    <sheet name="Month 5" sheetId="34" r:id="rId7"/>
    <sheet name="Month 6" sheetId="35" r:id="rId8"/>
    <sheet name="Month 7" sheetId="36" r:id="rId9"/>
    <sheet name="Month 8" sheetId="37" r:id="rId10"/>
    <sheet name="Month 9" sheetId="38" r:id="rId11"/>
    <sheet name="Month 10" sheetId="39" r:id="rId12"/>
    <sheet name="Month 11" sheetId="40" r:id="rId13"/>
    <sheet name="Month 12" sheetId="41" r:id="rId14"/>
    <sheet name="Formulas" sheetId="8" state="hidden" r:id="rId15"/>
  </sheets>
  <definedNames>
    <definedName name="_xlnm.Print_Area" localSheetId="0">Directions!$A$1:$M$80</definedName>
    <definedName name="_xlnm.Print_Area" localSheetId="2">'Month 1'!$A$1:$H$58</definedName>
    <definedName name="_xlnm.Print_Area" localSheetId="11">'Month 10'!$A$1:$H$58</definedName>
    <definedName name="_xlnm.Print_Area" localSheetId="12">'Month 11'!$A$1:$H$58</definedName>
    <definedName name="_xlnm.Print_Area" localSheetId="13">'Month 12'!$A$1:$H$58</definedName>
    <definedName name="_xlnm.Print_Area" localSheetId="3">'Month 2'!$A$1:$H$58</definedName>
    <definedName name="_xlnm.Print_Area" localSheetId="4">'Month 3'!$A$1:$H$58</definedName>
    <definedName name="_xlnm.Print_Area" localSheetId="5">'Month 4'!$A$1:$H$58</definedName>
    <definedName name="_xlnm.Print_Area" localSheetId="6">'Month 5'!$A$1:$H$58</definedName>
    <definedName name="_xlnm.Print_Area" localSheetId="7">'Month 6'!$A$1:$H$58</definedName>
    <definedName name="_xlnm.Print_Area" localSheetId="8">'Month 7'!$A$1:$H$58</definedName>
    <definedName name="_xlnm.Print_Area" localSheetId="9">'Month 8'!$A$1:$H$58</definedName>
    <definedName name="_xlnm.Print_Area" localSheetId="10">'Month 9'!$A$1:$H$58</definedName>
    <definedName name="_xlnm.Print_Area" localSheetId="1">'Spending Plan'!$A$1:$J$87</definedName>
  </definedNames>
  <calcPr calcId="191029" fullPrecision="0"/>
</workbook>
</file>

<file path=xl/calcChain.xml><?xml version="1.0" encoding="utf-8"?>
<calcChain xmlns="http://schemas.openxmlformats.org/spreadsheetml/2006/main">
  <c r="C16" i="42" l="1"/>
  <c r="C11" i="42"/>
  <c r="C13" i="42" s="1"/>
  <c r="C10" i="42"/>
  <c r="C46" i="41"/>
  <c r="B46" i="41"/>
  <c r="C45" i="41"/>
  <c r="B45" i="41"/>
  <c r="C44" i="41"/>
  <c r="B44" i="41"/>
  <c r="C43" i="41"/>
  <c r="B43" i="41"/>
  <c r="C42" i="41"/>
  <c r="B42" i="41"/>
  <c r="C41" i="41"/>
  <c r="B41" i="41"/>
  <c r="C40" i="41"/>
  <c r="B40" i="41"/>
  <c r="C39" i="41"/>
  <c r="B39" i="41"/>
  <c r="C46" i="40"/>
  <c r="B46" i="40"/>
  <c r="C45" i="40"/>
  <c r="B45" i="40"/>
  <c r="C44" i="40"/>
  <c r="B44" i="40"/>
  <c r="C43" i="40"/>
  <c r="B43" i="40"/>
  <c r="C42" i="40"/>
  <c r="B42" i="40"/>
  <c r="C41" i="40"/>
  <c r="B41" i="40"/>
  <c r="C40" i="40"/>
  <c r="B40" i="40"/>
  <c r="C39" i="40"/>
  <c r="B39" i="40"/>
  <c r="C46" i="39"/>
  <c r="B46" i="39"/>
  <c r="C45" i="39"/>
  <c r="B45" i="39"/>
  <c r="C44" i="39"/>
  <c r="B44" i="39"/>
  <c r="C43" i="39"/>
  <c r="B43" i="39"/>
  <c r="C42" i="39"/>
  <c r="B42" i="39"/>
  <c r="C41" i="39"/>
  <c r="B41" i="39"/>
  <c r="C40" i="39"/>
  <c r="B40" i="39"/>
  <c r="C39" i="39"/>
  <c r="B39" i="39"/>
  <c r="C46" i="38"/>
  <c r="B46" i="38"/>
  <c r="C45" i="38"/>
  <c r="B45" i="38"/>
  <c r="C44" i="38"/>
  <c r="B44" i="38"/>
  <c r="C43" i="38"/>
  <c r="B43" i="38"/>
  <c r="C42" i="38"/>
  <c r="B42" i="38"/>
  <c r="C41" i="38"/>
  <c r="B41" i="38"/>
  <c r="C40" i="38"/>
  <c r="B40" i="38"/>
  <c r="C39" i="38"/>
  <c r="B39" i="38"/>
  <c r="C46" i="37"/>
  <c r="B46" i="37"/>
  <c r="C45" i="37"/>
  <c r="B45" i="37"/>
  <c r="C44" i="37"/>
  <c r="B44" i="37"/>
  <c r="C43" i="37"/>
  <c r="B43" i="37"/>
  <c r="C42" i="37"/>
  <c r="B42" i="37"/>
  <c r="C41" i="37"/>
  <c r="B41" i="37"/>
  <c r="C40" i="37"/>
  <c r="B40" i="37"/>
  <c r="C39" i="37"/>
  <c r="B39" i="37"/>
  <c r="C46" i="36"/>
  <c r="B46" i="36"/>
  <c r="C45" i="36"/>
  <c r="B45" i="36"/>
  <c r="C44" i="36"/>
  <c r="B44" i="36"/>
  <c r="C43" i="36"/>
  <c r="B43" i="36"/>
  <c r="C42" i="36"/>
  <c r="B42" i="36"/>
  <c r="C41" i="36"/>
  <c r="B41" i="36"/>
  <c r="C40" i="36"/>
  <c r="B40" i="36"/>
  <c r="C39" i="36"/>
  <c r="B39" i="36"/>
  <c r="C46" i="35"/>
  <c r="B46" i="35"/>
  <c r="C45" i="35"/>
  <c r="B45" i="35"/>
  <c r="C44" i="35"/>
  <c r="B44" i="35"/>
  <c r="C43" i="35"/>
  <c r="B43" i="35"/>
  <c r="C42" i="35"/>
  <c r="B42" i="35"/>
  <c r="C41" i="35"/>
  <c r="B41" i="35"/>
  <c r="C40" i="35"/>
  <c r="B40" i="35"/>
  <c r="C39" i="35"/>
  <c r="B39" i="35"/>
  <c r="C46" i="34"/>
  <c r="B46" i="34"/>
  <c r="C45" i="34"/>
  <c r="B45" i="34"/>
  <c r="C44" i="34"/>
  <c r="B44" i="34"/>
  <c r="C43" i="34"/>
  <c r="B43" i="34"/>
  <c r="C42" i="34"/>
  <c r="B42" i="34"/>
  <c r="C41" i="34"/>
  <c r="B41" i="34"/>
  <c r="C40" i="34"/>
  <c r="B40" i="34"/>
  <c r="C39" i="34"/>
  <c r="B39" i="34"/>
  <c r="C46" i="33"/>
  <c r="B46" i="33"/>
  <c r="C45" i="33"/>
  <c r="B45" i="33"/>
  <c r="C44" i="33"/>
  <c r="B44" i="33"/>
  <c r="C43" i="33"/>
  <c r="B43" i="33"/>
  <c r="C42" i="33"/>
  <c r="B42" i="33"/>
  <c r="C41" i="33"/>
  <c r="B41" i="33"/>
  <c r="C40" i="33"/>
  <c r="B40" i="33"/>
  <c r="C39" i="33"/>
  <c r="B39" i="33"/>
  <c r="C46" i="32"/>
  <c r="B46" i="32"/>
  <c r="C45" i="32"/>
  <c r="B45" i="32"/>
  <c r="C44" i="32"/>
  <c r="B44" i="32"/>
  <c r="C43" i="32"/>
  <c r="B43" i="32"/>
  <c r="C42" i="32"/>
  <c r="B42" i="32"/>
  <c r="C41" i="32"/>
  <c r="B41" i="32"/>
  <c r="C40" i="32"/>
  <c r="B40" i="32"/>
  <c r="C39" i="32"/>
  <c r="B39" i="32"/>
  <c r="C34" i="41"/>
  <c r="B34" i="41"/>
  <c r="C33" i="41"/>
  <c r="B33" i="41"/>
  <c r="C34" i="40"/>
  <c r="B34" i="40"/>
  <c r="C33" i="40"/>
  <c r="B33" i="40"/>
  <c r="C34" i="39"/>
  <c r="B34" i="39"/>
  <c r="C33" i="39"/>
  <c r="B33" i="39"/>
  <c r="C34" i="38"/>
  <c r="B34" i="38"/>
  <c r="C33" i="38"/>
  <c r="B33" i="38"/>
  <c r="C34" i="37"/>
  <c r="B34" i="37"/>
  <c r="C33" i="37"/>
  <c r="B33" i="37"/>
  <c r="C34" i="36"/>
  <c r="B34" i="36"/>
  <c r="C33" i="36"/>
  <c r="B33" i="36"/>
  <c r="C34" i="35"/>
  <c r="B34" i="35"/>
  <c r="C33" i="35"/>
  <c r="B33" i="35"/>
  <c r="C34" i="34"/>
  <c r="B34" i="34"/>
  <c r="C33" i="34"/>
  <c r="B33" i="34"/>
  <c r="C34" i="33"/>
  <c r="B34" i="33"/>
  <c r="C33" i="33"/>
  <c r="B33" i="33"/>
  <c r="C34" i="32"/>
  <c r="B34" i="32"/>
  <c r="C33" i="32"/>
  <c r="B33" i="32"/>
  <c r="C28" i="41"/>
  <c r="B28" i="41"/>
  <c r="C27" i="41"/>
  <c r="B27" i="41"/>
  <c r="C26" i="41"/>
  <c r="B26" i="41"/>
  <c r="C25" i="41"/>
  <c r="B25" i="41"/>
  <c r="C24" i="41"/>
  <c r="B24" i="41"/>
  <c r="C23" i="41"/>
  <c r="B23" i="41"/>
  <c r="C22" i="41"/>
  <c r="B22" i="41"/>
  <c r="C21" i="41"/>
  <c r="B21" i="41"/>
  <c r="C28" i="40"/>
  <c r="B28" i="40"/>
  <c r="C27" i="40"/>
  <c r="B27" i="40"/>
  <c r="C26" i="40"/>
  <c r="B26" i="40"/>
  <c r="C25" i="40"/>
  <c r="B25" i="40"/>
  <c r="C24" i="40"/>
  <c r="B24" i="40"/>
  <c r="C23" i="40"/>
  <c r="B23" i="40"/>
  <c r="C22" i="40"/>
  <c r="B22" i="40"/>
  <c r="C21" i="40"/>
  <c r="B21" i="40"/>
  <c r="C28" i="39"/>
  <c r="B28" i="39"/>
  <c r="C27" i="39"/>
  <c r="B27" i="39"/>
  <c r="C26" i="39"/>
  <c r="B26" i="39"/>
  <c r="C25" i="39"/>
  <c r="B25" i="39"/>
  <c r="C24" i="39"/>
  <c r="B24" i="39"/>
  <c r="C23" i="39"/>
  <c r="B23" i="39"/>
  <c r="C22" i="39"/>
  <c r="B22" i="39"/>
  <c r="C21" i="39"/>
  <c r="B21" i="39"/>
  <c r="C28" i="38"/>
  <c r="B28" i="38"/>
  <c r="C27" i="38"/>
  <c r="B27" i="38"/>
  <c r="C26" i="38"/>
  <c r="B26" i="38"/>
  <c r="C25" i="38"/>
  <c r="B25" i="38"/>
  <c r="C24" i="38"/>
  <c r="B24" i="38"/>
  <c r="C23" i="38"/>
  <c r="B23" i="38"/>
  <c r="C22" i="38"/>
  <c r="B22" i="38"/>
  <c r="C21" i="38"/>
  <c r="B21" i="38"/>
  <c r="C28" i="37"/>
  <c r="B28" i="37"/>
  <c r="C27" i="37"/>
  <c r="B27" i="37"/>
  <c r="C26" i="37"/>
  <c r="B26" i="37"/>
  <c r="C25" i="37"/>
  <c r="B25" i="37"/>
  <c r="C24" i="37"/>
  <c r="B24" i="37"/>
  <c r="C23" i="37"/>
  <c r="B23" i="37"/>
  <c r="C22" i="37"/>
  <c r="B22" i="37"/>
  <c r="C21" i="37"/>
  <c r="B21" i="37"/>
  <c r="C28" i="36"/>
  <c r="B28" i="36"/>
  <c r="C27" i="36"/>
  <c r="B27" i="36"/>
  <c r="C26" i="36"/>
  <c r="B26" i="36"/>
  <c r="C25" i="36"/>
  <c r="B25" i="36"/>
  <c r="C24" i="36"/>
  <c r="B24" i="36"/>
  <c r="C23" i="36"/>
  <c r="B23" i="36"/>
  <c r="C22" i="36"/>
  <c r="B22" i="36"/>
  <c r="C21" i="36"/>
  <c r="B21" i="36"/>
  <c r="C28" i="35"/>
  <c r="B28" i="35"/>
  <c r="C27" i="35"/>
  <c r="B27" i="35"/>
  <c r="C26" i="35"/>
  <c r="B26" i="35"/>
  <c r="C25" i="35"/>
  <c r="B25" i="35"/>
  <c r="C24" i="35"/>
  <c r="B24" i="35"/>
  <c r="C23" i="35"/>
  <c r="B23" i="35"/>
  <c r="C22" i="35"/>
  <c r="B22" i="35"/>
  <c r="C21" i="35"/>
  <c r="B21" i="35"/>
  <c r="C28" i="34"/>
  <c r="B28" i="34"/>
  <c r="C27" i="34"/>
  <c r="B27" i="34"/>
  <c r="C26" i="34"/>
  <c r="B26" i="34"/>
  <c r="C25" i="34"/>
  <c r="B25" i="34"/>
  <c r="C24" i="34"/>
  <c r="B24" i="34"/>
  <c r="C23" i="34"/>
  <c r="B23" i="34"/>
  <c r="C22" i="34"/>
  <c r="B22" i="34"/>
  <c r="C21" i="34"/>
  <c r="B21" i="34"/>
  <c r="C28" i="33"/>
  <c r="B28" i="33"/>
  <c r="C27" i="33"/>
  <c r="B27" i="33"/>
  <c r="C26" i="33"/>
  <c r="B26" i="33"/>
  <c r="C25" i="33"/>
  <c r="B25" i="33"/>
  <c r="C24" i="33"/>
  <c r="B24" i="33"/>
  <c r="C23" i="33"/>
  <c r="B23" i="33"/>
  <c r="C22" i="33"/>
  <c r="B22" i="33"/>
  <c r="C21" i="33"/>
  <c r="B21" i="33"/>
  <c r="C28" i="32"/>
  <c r="B28" i="32"/>
  <c r="C27" i="32"/>
  <c r="B27" i="32"/>
  <c r="C26" i="32"/>
  <c r="B26" i="32"/>
  <c r="C25" i="32"/>
  <c r="B25" i="32"/>
  <c r="C24" i="32"/>
  <c r="B24" i="32"/>
  <c r="C23" i="32"/>
  <c r="B23" i="32"/>
  <c r="C22" i="32"/>
  <c r="B22" i="32"/>
  <c r="C21" i="32"/>
  <c r="B21" i="32"/>
  <c r="D17" i="41"/>
  <c r="E17" i="41" s="1"/>
  <c r="C17" i="41"/>
  <c r="B17" i="41"/>
  <c r="D16" i="41"/>
  <c r="E16" i="41" s="1"/>
  <c r="C16" i="41"/>
  <c r="B16" i="41"/>
  <c r="D15" i="41"/>
  <c r="E15" i="41" s="1"/>
  <c r="C15" i="41"/>
  <c r="B15" i="41"/>
  <c r="D14" i="41"/>
  <c r="E14" i="41" s="1"/>
  <c r="C14" i="41"/>
  <c r="B14" i="41"/>
  <c r="D13" i="41"/>
  <c r="E13" i="41" s="1"/>
  <c r="C13" i="41"/>
  <c r="B13" i="41"/>
  <c r="D12" i="41"/>
  <c r="E12" i="41" s="1"/>
  <c r="C12" i="41"/>
  <c r="B12" i="41"/>
  <c r="D11" i="41"/>
  <c r="E11" i="41" s="1"/>
  <c r="C11" i="41"/>
  <c r="B11" i="41"/>
  <c r="D10" i="41"/>
  <c r="E10" i="41" s="1"/>
  <c r="C10" i="41"/>
  <c r="B10" i="41"/>
  <c r="D17" i="40"/>
  <c r="E17" i="40" s="1"/>
  <c r="C17" i="40"/>
  <c r="B17" i="40"/>
  <c r="D16" i="40"/>
  <c r="E16" i="40" s="1"/>
  <c r="C16" i="40"/>
  <c r="B16" i="40"/>
  <c r="D15" i="40"/>
  <c r="E15" i="40" s="1"/>
  <c r="C15" i="40"/>
  <c r="B15" i="40"/>
  <c r="D14" i="40"/>
  <c r="E14" i="40" s="1"/>
  <c r="C14" i="40"/>
  <c r="B14" i="40"/>
  <c r="D13" i="40"/>
  <c r="E13" i="40" s="1"/>
  <c r="C13" i="40"/>
  <c r="B13" i="40"/>
  <c r="D12" i="40"/>
  <c r="E12" i="40" s="1"/>
  <c r="C12" i="40"/>
  <c r="B12" i="40"/>
  <c r="D11" i="40"/>
  <c r="E11" i="40" s="1"/>
  <c r="C11" i="40"/>
  <c r="B11" i="40"/>
  <c r="D10" i="40"/>
  <c r="E10" i="40" s="1"/>
  <c r="C10" i="40"/>
  <c r="B10" i="40"/>
  <c r="D17" i="39"/>
  <c r="E17" i="39" s="1"/>
  <c r="C17" i="39"/>
  <c r="B17" i="39"/>
  <c r="D16" i="39"/>
  <c r="E16" i="39" s="1"/>
  <c r="C16" i="39"/>
  <c r="B16" i="39"/>
  <c r="D15" i="39"/>
  <c r="E15" i="39" s="1"/>
  <c r="C15" i="39"/>
  <c r="B15" i="39"/>
  <c r="D14" i="39"/>
  <c r="E14" i="39" s="1"/>
  <c r="C14" i="39"/>
  <c r="B14" i="39"/>
  <c r="D13" i="39"/>
  <c r="E13" i="39" s="1"/>
  <c r="C13" i="39"/>
  <c r="B13" i="39"/>
  <c r="D12" i="39"/>
  <c r="E12" i="39" s="1"/>
  <c r="C12" i="39"/>
  <c r="B12" i="39"/>
  <c r="D11" i="39"/>
  <c r="E11" i="39" s="1"/>
  <c r="C11" i="39"/>
  <c r="B11" i="39"/>
  <c r="D10" i="39"/>
  <c r="E10" i="39" s="1"/>
  <c r="C10" i="39"/>
  <c r="B10" i="39"/>
  <c r="D17" i="38"/>
  <c r="E17" i="38" s="1"/>
  <c r="C17" i="38"/>
  <c r="B17" i="38"/>
  <c r="D16" i="38"/>
  <c r="E16" i="38" s="1"/>
  <c r="C16" i="38"/>
  <c r="B16" i="38"/>
  <c r="D15" i="38"/>
  <c r="E15" i="38" s="1"/>
  <c r="C15" i="38"/>
  <c r="B15" i="38"/>
  <c r="D14" i="38"/>
  <c r="E14" i="38" s="1"/>
  <c r="C14" i="38"/>
  <c r="B14" i="38"/>
  <c r="D13" i="38"/>
  <c r="E13" i="38" s="1"/>
  <c r="C13" i="38"/>
  <c r="B13" i="38"/>
  <c r="D12" i="38"/>
  <c r="E12" i="38" s="1"/>
  <c r="C12" i="38"/>
  <c r="B12" i="38"/>
  <c r="D11" i="38"/>
  <c r="E11" i="38" s="1"/>
  <c r="C11" i="38"/>
  <c r="B11" i="38"/>
  <c r="D10" i="38"/>
  <c r="E10" i="38" s="1"/>
  <c r="C10" i="38"/>
  <c r="B10" i="38"/>
  <c r="D17" i="37"/>
  <c r="E17" i="37" s="1"/>
  <c r="C17" i="37"/>
  <c r="B17" i="37"/>
  <c r="D16" i="37"/>
  <c r="E16" i="37" s="1"/>
  <c r="C16" i="37"/>
  <c r="B16" i="37"/>
  <c r="D15" i="37"/>
  <c r="E15" i="37" s="1"/>
  <c r="C15" i="37"/>
  <c r="B15" i="37"/>
  <c r="D14" i="37"/>
  <c r="E14" i="37" s="1"/>
  <c r="C14" i="37"/>
  <c r="B14" i="37"/>
  <c r="D13" i="37"/>
  <c r="E13" i="37" s="1"/>
  <c r="C13" i="37"/>
  <c r="B13" i="37"/>
  <c r="D12" i="37"/>
  <c r="E12" i="37" s="1"/>
  <c r="C12" i="37"/>
  <c r="B12" i="37"/>
  <c r="D11" i="37"/>
  <c r="E11" i="37" s="1"/>
  <c r="C11" i="37"/>
  <c r="B11" i="37"/>
  <c r="D10" i="37"/>
  <c r="E10" i="37" s="1"/>
  <c r="C10" i="37"/>
  <c r="B10" i="37"/>
  <c r="D17" i="36"/>
  <c r="E17" i="36" s="1"/>
  <c r="C17" i="36"/>
  <c r="B17" i="36"/>
  <c r="D16" i="36"/>
  <c r="E16" i="36" s="1"/>
  <c r="C16" i="36"/>
  <c r="B16" i="36"/>
  <c r="D15" i="36"/>
  <c r="E15" i="36" s="1"/>
  <c r="C15" i="36"/>
  <c r="B15" i="36"/>
  <c r="D14" i="36"/>
  <c r="E14" i="36" s="1"/>
  <c r="C14" i="36"/>
  <c r="B14" i="36"/>
  <c r="D13" i="36"/>
  <c r="E13" i="36" s="1"/>
  <c r="C13" i="36"/>
  <c r="B13" i="36"/>
  <c r="D12" i="36"/>
  <c r="E12" i="36" s="1"/>
  <c r="C12" i="36"/>
  <c r="B12" i="36"/>
  <c r="D11" i="36"/>
  <c r="E11" i="36" s="1"/>
  <c r="C11" i="36"/>
  <c r="B11" i="36"/>
  <c r="D10" i="36"/>
  <c r="E10" i="36" s="1"/>
  <c r="C10" i="36"/>
  <c r="B10" i="36"/>
  <c r="D17" i="35"/>
  <c r="E17" i="35" s="1"/>
  <c r="C17" i="35"/>
  <c r="B17" i="35"/>
  <c r="D16" i="35"/>
  <c r="E16" i="35" s="1"/>
  <c r="C16" i="35"/>
  <c r="B16" i="35"/>
  <c r="D15" i="35"/>
  <c r="E15" i="35" s="1"/>
  <c r="C15" i="35"/>
  <c r="B15" i="35"/>
  <c r="D14" i="35"/>
  <c r="E14" i="35" s="1"/>
  <c r="C14" i="35"/>
  <c r="B14" i="35"/>
  <c r="D13" i="35"/>
  <c r="E13" i="35" s="1"/>
  <c r="C13" i="35"/>
  <c r="B13" i="35"/>
  <c r="D12" i="35"/>
  <c r="E12" i="35" s="1"/>
  <c r="C12" i="35"/>
  <c r="B12" i="35"/>
  <c r="D11" i="35"/>
  <c r="E11" i="35" s="1"/>
  <c r="C11" i="35"/>
  <c r="B11" i="35"/>
  <c r="D10" i="35"/>
  <c r="E10" i="35" s="1"/>
  <c r="C10" i="35"/>
  <c r="B10" i="35"/>
  <c r="D17" i="34"/>
  <c r="E17" i="34" s="1"/>
  <c r="C17" i="34"/>
  <c r="B17" i="34"/>
  <c r="D16" i="34"/>
  <c r="E16" i="34" s="1"/>
  <c r="C16" i="34"/>
  <c r="B16" i="34"/>
  <c r="D15" i="34"/>
  <c r="E15" i="34" s="1"/>
  <c r="C15" i="34"/>
  <c r="B15" i="34"/>
  <c r="D14" i="34"/>
  <c r="E14" i="34" s="1"/>
  <c r="C14" i="34"/>
  <c r="B14" i="34"/>
  <c r="D13" i="34"/>
  <c r="E13" i="34" s="1"/>
  <c r="C13" i="34"/>
  <c r="B13" i="34"/>
  <c r="D12" i="34"/>
  <c r="E12" i="34" s="1"/>
  <c r="C12" i="34"/>
  <c r="B12" i="34"/>
  <c r="D11" i="34"/>
  <c r="E11" i="34" s="1"/>
  <c r="C11" i="34"/>
  <c r="B11" i="34"/>
  <c r="D10" i="34"/>
  <c r="E10" i="34" s="1"/>
  <c r="C10" i="34"/>
  <c r="B10" i="34"/>
  <c r="D17" i="33"/>
  <c r="E17" i="33" s="1"/>
  <c r="C17" i="33"/>
  <c r="B17" i="33"/>
  <c r="D16" i="33"/>
  <c r="E16" i="33" s="1"/>
  <c r="C16" i="33"/>
  <c r="B16" i="33"/>
  <c r="D15" i="33"/>
  <c r="E15" i="33" s="1"/>
  <c r="C15" i="33"/>
  <c r="B15" i="33"/>
  <c r="D14" i="33"/>
  <c r="E14" i="33" s="1"/>
  <c r="C14" i="33"/>
  <c r="B14" i="33"/>
  <c r="D13" i="33"/>
  <c r="E13" i="33" s="1"/>
  <c r="C13" i="33"/>
  <c r="B13" i="33"/>
  <c r="D12" i="33"/>
  <c r="E12" i="33" s="1"/>
  <c r="C12" i="33"/>
  <c r="B12" i="33"/>
  <c r="D11" i="33"/>
  <c r="E11" i="33" s="1"/>
  <c r="C11" i="33"/>
  <c r="B11" i="33"/>
  <c r="D10" i="33"/>
  <c r="E10" i="33" s="1"/>
  <c r="C10" i="33"/>
  <c r="B10" i="33"/>
  <c r="D17" i="32"/>
  <c r="E17" i="32" s="1"/>
  <c r="C17" i="32"/>
  <c r="B17" i="32"/>
  <c r="D16" i="32"/>
  <c r="E16" i="32" s="1"/>
  <c r="C16" i="32"/>
  <c r="B16" i="32"/>
  <c r="D15" i="32"/>
  <c r="E15" i="32" s="1"/>
  <c r="C15" i="32"/>
  <c r="B15" i="32"/>
  <c r="D14" i="32"/>
  <c r="E14" i="32" s="1"/>
  <c r="C14" i="32"/>
  <c r="B14" i="32"/>
  <c r="D13" i="32"/>
  <c r="E13" i="32" s="1"/>
  <c r="C13" i="32"/>
  <c r="B13" i="32"/>
  <c r="D12" i="32"/>
  <c r="E12" i="32" s="1"/>
  <c r="C12" i="32"/>
  <c r="B12" i="32"/>
  <c r="D11" i="32"/>
  <c r="E11" i="32" s="1"/>
  <c r="C11" i="32"/>
  <c r="B11" i="32"/>
  <c r="D10" i="32"/>
  <c r="E10" i="32" s="1"/>
  <c r="C10" i="32"/>
  <c r="B10" i="32"/>
  <c r="E6" i="41"/>
  <c r="E6" i="40"/>
  <c r="E6" i="39"/>
  <c r="E6" i="38"/>
  <c r="E6" i="37"/>
  <c r="E6" i="36"/>
  <c r="E6" i="35"/>
  <c r="E6" i="34"/>
  <c r="E6" i="33"/>
  <c r="E6" i="32"/>
  <c r="C7" i="41"/>
  <c r="C7" i="40"/>
  <c r="C7" i="39"/>
  <c r="C7" i="38"/>
  <c r="C7" i="37"/>
  <c r="C7" i="36"/>
  <c r="C7" i="35"/>
  <c r="C7" i="34"/>
  <c r="C7" i="33"/>
  <c r="C7" i="32"/>
  <c r="E4" i="41"/>
  <c r="C4" i="41"/>
  <c r="E4" i="40"/>
  <c r="C4" i="40"/>
  <c r="E4" i="39"/>
  <c r="C4" i="39"/>
  <c r="E4" i="38"/>
  <c r="C4" i="38"/>
  <c r="E4" i="37"/>
  <c r="C4" i="37"/>
  <c r="E4" i="36"/>
  <c r="C4" i="36"/>
  <c r="E4" i="35"/>
  <c r="C4" i="35"/>
  <c r="E4" i="34"/>
  <c r="C4" i="34"/>
  <c r="E4" i="33"/>
  <c r="C4" i="33"/>
  <c r="E4" i="32"/>
  <c r="C4" i="32"/>
  <c r="C46" i="31"/>
  <c r="C45" i="31"/>
  <c r="C44" i="31"/>
  <c r="C43" i="31"/>
  <c r="C42" i="31"/>
  <c r="C41" i="31"/>
  <c r="C40" i="31"/>
  <c r="B46" i="31"/>
  <c r="B45" i="31"/>
  <c r="B44" i="31"/>
  <c r="B43" i="31"/>
  <c r="B42" i="31"/>
  <c r="B41" i="31"/>
  <c r="B40" i="31"/>
  <c r="C39" i="31"/>
  <c r="B39" i="31"/>
  <c r="C34" i="31"/>
  <c r="B34" i="31"/>
  <c r="C33" i="31"/>
  <c r="B33" i="31"/>
  <c r="C28" i="31"/>
  <c r="C27" i="31"/>
  <c r="C26" i="31"/>
  <c r="C25" i="31"/>
  <c r="C24" i="31"/>
  <c r="C23" i="31"/>
  <c r="C22" i="31"/>
  <c r="B28" i="31"/>
  <c r="B27" i="31"/>
  <c r="B26" i="31"/>
  <c r="B25" i="31"/>
  <c r="B24" i="31"/>
  <c r="B23" i="31"/>
  <c r="B22" i="31"/>
  <c r="C21" i="31"/>
  <c r="B21" i="31"/>
  <c r="D17" i="31"/>
  <c r="D16" i="31"/>
  <c r="D15" i="31"/>
  <c r="D14" i="31"/>
  <c r="D13" i="31"/>
  <c r="D12" i="31"/>
  <c r="D11" i="31"/>
  <c r="C17" i="31"/>
  <c r="C16" i="31"/>
  <c r="C15" i="31"/>
  <c r="C14" i="31"/>
  <c r="C13" i="31"/>
  <c r="C12" i="31"/>
  <c r="C11" i="31"/>
  <c r="B17" i="31"/>
  <c r="B16" i="31"/>
  <c r="B15" i="31"/>
  <c r="B14" i="31"/>
  <c r="B13" i="31"/>
  <c r="B12" i="31"/>
  <c r="B11" i="31"/>
  <c r="D10" i="31"/>
  <c r="C10" i="31"/>
  <c r="B10" i="31"/>
  <c r="E6" i="31"/>
  <c r="C7" i="31"/>
  <c r="E4" i="31"/>
  <c r="C4" i="31"/>
  <c r="E7" i="30"/>
  <c r="E6" i="30"/>
  <c r="C7" i="30"/>
  <c r="C46" i="30"/>
  <c r="C45" i="30"/>
  <c r="C44" i="30"/>
  <c r="C43" i="30"/>
  <c r="C42" i="30"/>
  <c r="C41" i="30"/>
  <c r="C40" i="30"/>
  <c r="B46" i="30"/>
  <c r="B45" i="30"/>
  <c r="B44" i="30"/>
  <c r="B43" i="30"/>
  <c r="B42" i="30"/>
  <c r="B41" i="30"/>
  <c r="B40" i="30"/>
  <c r="C39" i="30"/>
  <c r="B39" i="30"/>
  <c r="C34" i="30"/>
  <c r="C33" i="30"/>
  <c r="B34" i="30"/>
  <c r="B33" i="30"/>
  <c r="C28" i="30"/>
  <c r="C27" i="30"/>
  <c r="C26" i="30"/>
  <c r="C25" i="30"/>
  <c r="C24" i="30"/>
  <c r="C23" i="30"/>
  <c r="C22" i="30"/>
  <c r="B28" i="30"/>
  <c r="B27" i="30"/>
  <c r="B26" i="30"/>
  <c r="B25" i="30"/>
  <c r="B24" i="30"/>
  <c r="B23" i="30"/>
  <c r="B22" i="30"/>
  <c r="C21" i="30"/>
  <c r="B21" i="30"/>
  <c r="E13" i="30"/>
  <c r="G13" i="30" s="1"/>
  <c r="D17" i="30"/>
  <c r="E17" i="30" s="1"/>
  <c r="D16" i="30"/>
  <c r="E16" i="30" s="1"/>
  <c r="D15" i="30"/>
  <c r="E15" i="30" s="1"/>
  <c r="D14" i="30"/>
  <c r="E14" i="30" s="1"/>
  <c r="D13" i="30"/>
  <c r="D12" i="30"/>
  <c r="E12" i="30" s="1"/>
  <c r="G12" i="30" s="1"/>
  <c r="D11" i="30"/>
  <c r="E11" i="30" s="1"/>
  <c r="G11" i="30" s="1"/>
  <c r="D10" i="30"/>
  <c r="C17" i="30"/>
  <c r="C16" i="30"/>
  <c r="C15" i="30"/>
  <c r="C14" i="30"/>
  <c r="C13" i="30"/>
  <c r="C12" i="30"/>
  <c r="C11" i="30"/>
  <c r="C10" i="30"/>
  <c r="B17" i="30"/>
  <c r="B16" i="30"/>
  <c r="B15" i="30"/>
  <c r="B14" i="30"/>
  <c r="B13" i="30"/>
  <c r="B12" i="30"/>
  <c r="B11" i="30"/>
  <c r="B10" i="30"/>
  <c r="E4" i="30"/>
  <c r="C4" i="30"/>
  <c r="G17" i="30" l="1"/>
  <c r="G16" i="30"/>
  <c r="G15" i="30"/>
  <c r="G14" i="30"/>
  <c r="I71" i="42" l="1"/>
  <c r="C17" i="42" s="1"/>
  <c r="C18" i="42" s="1"/>
  <c r="I59" i="42"/>
  <c r="I51" i="42"/>
  <c r="I50" i="42"/>
  <c r="I49" i="42"/>
  <c r="I48" i="42"/>
  <c r="I47" i="42"/>
  <c r="I46" i="42"/>
  <c r="I45" i="42"/>
  <c r="I44" i="42"/>
  <c r="H38" i="42"/>
  <c r="I38" i="42" s="1"/>
  <c r="H37" i="42"/>
  <c r="I37" i="42" s="1"/>
  <c r="H36" i="42"/>
  <c r="I36" i="42" s="1"/>
  <c r="H35" i="42"/>
  <c r="I35" i="42" s="1"/>
  <c r="H34" i="42"/>
  <c r="I34" i="42" s="1"/>
  <c r="H33" i="42"/>
  <c r="I33" i="42" s="1"/>
  <c r="H32" i="42"/>
  <c r="I32" i="42" s="1"/>
  <c r="H31" i="42"/>
  <c r="I31" i="42" s="1"/>
  <c r="D23" i="42"/>
  <c r="D47" i="30"/>
  <c r="D47" i="36"/>
  <c r="C6" i="41" l="1"/>
  <c r="C6" i="33"/>
  <c r="C6" i="40"/>
  <c r="C6" i="32"/>
  <c r="C6" i="39"/>
  <c r="C6" i="31"/>
  <c r="C6" i="38"/>
  <c r="C6" i="30"/>
  <c r="C6" i="36"/>
  <c r="C6" i="37"/>
  <c r="C6" i="35"/>
  <c r="C6" i="34"/>
  <c r="D48" i="30"/>
  <c r="I52" i="42"/>
  <c r="I53" i="42" s="1"/>
  <c r="I39" i="42"/>
  <c r="D47" i="41"/>
  <c r="D35" i="41"/>
  <c r="D29" i="41"/>
  <c r="G16" i="41"/>
  <c r="G12" i="41"/>
  <c r="G11" i="41"/>
  <c r="D47" i="40"/>
  <c r="D35" i="40"/>
  <c r="D29" i="40"/>
  <c r="G15" i="40"/>
  <c r="G12" i="40"/>
  <c r="G10" i="40"/>
  <c r="D47" i="39"/>
  <c r="D35" i="39"/>
  <c r="D29" i="39"/>
  <c r="G17" i="39"/>
  <c r="G14" i="39"/>
  <c r="G13" i="39"/>
  <c r="G12" i="39"/>
  <c r="D47" i="38"/>
  <c r="D35" i="38"/>
  <c r="D29" i="38"/>
  <c r="G17" i="38"/>
  <c r="G16" i="38"/>
  <c r="G14" i="38"/>
  <c r="G12" i="38"/>
  <c r="G11" i="38"/>
  <c r="D47" i="37"/>
  <c r="D35" i="37"/>
  <c r="D29" i="37"/>
  <c r="G12" i="37"/>
  <c r="D35" i="36"/>
  <c r="D29" i="36"/>
  <c r="G17" i="36"/>
  <c r="G14" i="36"/>
  <c r="D47" i="35"/>
  <c r="D35" i="35"/>
  <c r="D29" i="35"/>
  <c r="G17" i="35"/>
  <c r="G15" i="35"/>
  <c r="G12" i="35"/>
  <c r="G10" i="35"/>
  <c r="D47" i="34"/>
  <c r="D35" i="34"/>
  <c r="D29" i="34"/>
  <c r="G17" i="34"/>
  <c r="G14" i="34"/>
  <c r="G10" i="34"/>
  <c r="D47" i="33"/>
  <c r="D35" i="33"/>
  <c r="D29" i="33"/>
  <c r="G17" i="33"/>
  <c r="G12" i="33"/>
  <c r="D47" i="32"/>
  <c r="D35" i="32"/>
  <c r="D29" i="32"/>
  <c r="G17" i="32"/>
  <c r="G16" i="32"/>
  <c r="G12" i="32"/>
  <c r="D47" i="31"/>
  <c r="D35" i="31"/>
  <c r="D29" i="31"/>
  <c r="E17" i="31"/>
  <c r="G17" i="31" s="1"/>
  <c r="E15" i="31"/>
  <c r="G15" i="31" s="1"/>
  <c r="E14" i="31"/>
  <c r="G14" i="31" s="1"/>
  <c r="E11" i="31"/>
  <c r="D30" i="30" l="1"/>
  <c r="G17" i="37"/>
  <c r="G17" i="40"/>
  <c r="G14" i="32"/>
  <c r="G16" i="37"/>
  <c r="G17" i="41"/>
  <c r="G14" i="37"/>
  <c r="G13" i="33"/>
  <c r="G10" i="39"/>
  <c r="G14" i="41"/>
  <c r="G10" i="41"/>
  <c r="G13" i="41"/>
  <c r="G15" i="41"/>
  <c r="G11" i="40"/>
  <c r="G14" i="40"/>
  <c r="G13" i="40"/>
  <c r="G16" i="40"/>
  <c r="G11" i="39"/>
  <c r="G16" i="39"/>
  <c r="G15" i="39"/>
  <c r="G10" i="38"/>
  <c r="G13" i="38"/>
  <c r="G15" i="38"/>
  <c r="G11" i="37"/>
  <c r="G13" i="37"/>
  <c r="G10" i="37"/>
  <c r="G15" i="37"/>
  <c r="G11" i="36"/>
  <c r="G16" i="36"/>
  <c r="G13" i="36"/>
  <c r="G10" i="36"/>
  <c r="G15" i="36"/>
  <c r="G12" i="36"/>
  <c r="G11" i="35"/>
  <c r="G14" i="35"/>
  <c r="G16" i="35"/>
  <c r="G13" i="35"/>
  <c r="G11" i="34"/>
  <c r="G16" i="34"/>
  <c r="G13" i="34"/>
  <c r="G15" i="34"/>
  <c r="G12" i="34"/>
  <c r="G14" i="33"/>
  <c r="G11" i="33"/>
  <c r="G16" i="33"/>
  <c r="G10" i="33"/>
  <c r="G15" i="33"/>
  <c r="G11" i="32"/>
  <c r="G10" i="32"/>
  <c r="G13" i="32"/>
  <c r="G15" i="32"/>
  <c r="G11" i="31"/>
  <c r="E16" i="31"/>
  <c r="G16" i="31" s="1"/>
  <c r="E13" i="31"/>
  <c r="G13" i="31" s="1"/>
  <c r="E10" i="31"/>
  <c r="G10" i="31" s="1"/>
  <c r="E12" i="31"/>
  <c r="G12" i="31" s="1"/>
  <c r="H68" i="26"/>
  <c r="I57" i="26"/>
  <c r="I56" i="26"/>
  <c r="H43" i="26"/>
  <c r="E37" i="26"/>
  <c r="G37" i="26" s="1"/>
  <c r="E36" i="26"/>
  <c r="G36" i="26" s="1"/>
  <c r="E26" i="26"/>
  <c r="G26" i="26" s="1"/>
  <c r="C51" i="40"/>
  <c r="C51" i="39"/>
  <c r="C51" i="38"/>
  <c r="C51" i="37"/>
  <c r="C51" i="36"/>
  <c r="C51" i="35"/>
  <c r="C51" i="34"/>
  <c r="C51" i="33"/>
  <c r="C51" i="32"/>
  <c r="C51" i="31"/>
  <c r="C51" i="30"/>
  <c r="C51" i="41"/>
  <c r="D35" i="30"/>
  <c r="D36" i="30" s="1"/>
  <c r="D29" i="30"/>
  <c r="D24" i="42" l="1"/>
  <c r="D26" i="42"/>
  <c r="D27" i="42" s="1"/>
  <c r="G18" i="32"/>
  <c r="C50" i="32" s="1"/>
  <c r="C52" i="32" s="1"/>
  <c r="C54" i="32" s="1"/>
  <c r="C55" i="32" s="1"/>
  <c r="G18" i="37"/>
  <c r="C50" i="37" s="1"/>
  <c r="C52" i="37" s="1"/>
  <c r="G18" i="35"/>
  <c r="C50" i="35" s="1"/>
  <c r="C52" i="35" s="1"/>
  <c r="C54" i="35" s="1"/>
  <c r="C55" i="35" s="1"/>
  <c r="G18" i="40"/>
  <c r="C50" i="40" s="1"/>
  <c r="C52" i="40" s="1"/>
  <c r="C54" i="40" s="1"/>
  <c r="C55" i="40" s="1"/>
  <c r="G18" i="31"/>
  <c r="C50" i="31" s="1"/>
  <c r="C52" i="31" s="1"/>
  <c r="C54" i="31" s="1"/>
  <c r="C55" i="31" s="1"/>
  <c r="G18" i="41"/>
  <c r="C50" i="41" s="1"/>
  <c r="C52" i="41" s="1"/>
  <c r="C54" i="41" s="1"/>
  <c r="C55" i="41" s="1"/>
  <c r="G18" i="39"/>
  <c r="C50" i="39" s="1"/>
  <c r="C52" i="39" s="1"/>
  <c r="C54" i="39" s="1"/>
  <c r="C55" i="39" s="1"/>
  <c r="G18" i="38"/>
  <c r="C50" i="38" s="1"/>
  <c r="C52" i="38" s="1"/>
  <c r="C54" i="38" s="1"/>
  <c r="C55" i="38" s="1"/>
  <c r="G18" i="36"/>
  <c r="C50" i="36" s="1"/>
  <c r="C52" i="36" s="1"/>
  <c r="C54" i="36" s="1"/>
  <c r="C55" i="36" s="1"/>
  <c r="G18" i="34"/>
  <c r="C50" i="34" s="1"/>
  <c r="C52" i="34" s="1"/>
  <c r="C54" i="34" s="1"/>
  <c r="C55" i="34" s="1"/>
  <c r="G18" i="33"/>
  <c r="C50" i="33" s="1"/>
  <c r="C52" i="33" s="1"/>
  <c r="C54" i="33" s="1"/>
  <c r="C55" i="33" s="1"/>
  <c r="E10" i="30"/>
  <c r="G10" i="30" s="1"/>
  <c r="D25" i="42" l="1"/>
  <c r="C54" i="37"/>
  <c r="C55" i="37" s="1"/>
  <c r="G18" i="30"/>
  <c r="C50" i="30" s="1"/>
  <c r="C52" i="30" s="1"/>
  <c r="C54" i="30" l="1"/>
  <c r="C55" i="30" s="1"/>
  <c r="E7" i="31" l="1"/>
  <c r="E7" i="39"/>
  <c r="E7" i="36"/>
  <c r="E7" i="41"/>
  <c r="C57" i="30"/>
  <c r="G6" i="31" s="1"/>
  <c r="C57" i="31" s="1"/>
  <c r="G6" i="32" s="1"/>
  <c r="C57" i="32" s="1"/>
  <c r="G6" i="33" s="1"/>
  <c r="C57" i="33" s="1"/>
  <c r="G6" i="34" s="1"/>
  <c r="C57" i="34" s="1"/>
  <c r="G6" i="35" s="1"/>
  <c r="C57" i="35" s="1"/>
  <c r="G6" i="36" s="1"/>
  <c r="C57" i="36" s="1"/>
  <c r="G6" i="37" s="1"/>
  <c r="C57" i="37" s="1"/>
  <c r="G6" i="38" s="1"/>
  <c r="C57" i="38" s="1"/>
  <c r="G6" i="39" s="1"/>
  <c r="C57" i="39" s="1"/>
  <c r="G6" i="40" s="1"/>
  <c r="C57" i="40" s="1"/>
  <c r="G6" i="41" s="1"/>
  <c r="C57" i="41" s="1"/>
  <c r="E7" i="37"/>
  <c r="E7" i="32"/>
  <c r="E7" i="38"/>
  <c r="E7" i="34"/>
  <c r="E7" i="40"/>
  <c r="E7" i="35"/>
  <c r="E7" i="33"/>
  <c r="D36" i="31" l="1"/>
  <c r="D36" i="32" s="1"/>
  <c r="D36" i="33" s="1"/>
  <c r="D36" i="34" s="1"/>
  <c r="D36" i="35" s="1"/>
  <c r="D36" i="36" s="1"/>
  <c r="D36" i="37" s="1"/>
  <c r="D36" i="38" s="1"/>
  <c r="D36" i="39" s="1"/>
  <c r="D36" i="40" s="1"/>
  <c r="D36" i="41" s="1"/>
  <c r="D48" i="31"/>
  <c r="D48" i="32" s="1"/>
  <c r="D48" i="33" s="1"/>
  <c r="D48" i="34" s="1"/>
  <c r="D48" i="35" l="1"/>
  <c r="D48" i="36" s="1"/>
  <c r="D48" i="37" s="1"/>
  <c r="D48" i="38" s="1"/>
  <c r="D48" i="39" s="1"/>
  <c r="D48" i="40" s="1"/>
  <c r="D48" i="41" s="1"/>
  <c r="D30" i="31" l="1"/>
  <c r="D30" i="32" l="1"/>
  <c r="D30" i="33" s="1"/>
  <c r="D30" i="34" s="1"/>
  <c r="D30" i="35" s="1"/>
  <c r="D30" i="36" s="1"/>
  <c r="D30" i="37" s="1"/>
  <c r="D30" i="38" s="1"/>
  <c r="D30" i="39" s="1"/>
  <c r="D30" i="40" s="1"/>
  <c r="D30" i="41" s="1"/>
</calcChain>
</file>

<file path=xl/sharedStrings.xml><?xml version="1.0" encoding="utf-8"?>
<sst xmlns="http://schemas.openxmlformats.org/spreadsheetml/2006/main" count="693" uniqueCount="186">
  <si>
    <t>Employee</t>
  </si>
  <si>
    <t>Category</t>
  </si>
  <si>
    <t>Coverage Date</t>
  </si>
  <si>
    <t>VDC Spending Plan</t>
  </si>
  <si>
    <t>Estimated Totals for Authorization Period</t>
  </si>
  <si>
    <t xml:space="preserve">VDC Budget during Authorization: </t>
  </si>
  <si>
    <t>Total Spending During Authorization (Estimate):</t>
  </si>
  <si>
    <t>VDC Budget Remaining (Estimate):</t>
  </si>
  <si>
    <t>Estimated Monthly Total</t>
  </si>
  <si>
    <t>Direct care workers</t>
  </si>
  <si>
    <t>ESTIMATED TOTAL SERVICES:</t>
  </si>
  <si>
    <t>Routine Planned Goods and Services Purchases</t>
  </si>
  <si>
    <t>Routine Planned Non-Employee Good/Service</t>
  </si>
  <si>
    <t>Vendor</t>
  </si>
  <si>
    <t>Unit Cost</t>
  </si>
  <si>
    <t>Units</t>
  </si>
  <si>
    <t xml:space="preserve">Personal care-related supplies </t>
  </si>
  <si>
    <t xml:space="preserve">Limited yard maintenance </t>
  </si>
  <si>
    <t>One-Time Goods and Services Purchases</t>
  </si>
  <si>
    <t>One-Time Purchases</t>
  </si>
  <si>
    <t>Estimated Purchase Date</t>
  </si>
  <si>
    <t>Estimated Cost</t>
  </si>
  <si>
    <t xml:space="preserve">Small electric appliances </t>
  </si>
  <si>
    <t xml:space="preserve">Workers' compensation insurance </t>
  </si>
  <si>
    <t xml:space="preserve">Home modifications or medical equipment </t>
  </si>
  <si>
    <t xml:space="preserve">Emergency/ Back-Up Care </t>
  </si>
  <si>
    <t>Estimated Hours</t>
  </si>
  <si>
    <t>Respite care</t>
  </si>
  <si>
    <t>Home care agency services</t>
  </si>
  <si>
    <t xml:space="preserve"> </t>
  </si>
  <si>
    <t>Goods and Services</t>
  </si>
  <si>
    <t xml:space="preserve">Direct Care Services </t>
  </si>
  <si>
    <t xml:space="preserve">Personal care services </t>
  </si>
  <si>
    <t xml:space="preserve">Cleaning services </t>
  </si>
  <si>
    <t>Adult day care</t>
  </si>
  <si>
    <t>Food preparation service/ food delivery</t>
  </si>
  <si>
    <t xml:space="preserve">Transportation services </t>
  </si>
  <si>
    <t xml:space="preserve">Laundry service </t>
  </si>
  <si>
    <t xml:space="preserve">Snow removal </t>
  </si>
  <si>
    <t>Changing Locks - After a personnel change</t>
  </si>
  <si>
    <t xml:space="preserve">Therapies and behavioral supports </t>
  </si>
  <si>
    <t>Veteran Spending Plan - background checks for workers and worker’s compensation insurance</t>
  </si>
  <si>
    <t>Budget Management -  fax machines, printers, ink cartridges, and paper</t>
  </si>
  <si>
    <t xml:space="preserve">Employee Wage Rate
</t>
  </si>
  <si>
    <t>Veteran/Surrogate</t>
  </si>
  <si>
    <t>Date</t>
  </si>
  <si>
    <t>WC/UI/PFML</t>
  </si>
  <si>
    <t>Estimated hours per week</t>
  </si>
  <si>
    <t>Case Mix Level:</t>
  </si>
  <si>
    <t>Total # of Months Veteran will use their VDC Budget:</t>
  </si>
  <si>
    <t>VDC Monthly Case Mix Rate (from Case Mix Rate Calculator):</t>
  </si>
  <si>
    <t>Veteran's Name:</t>
  </si>
  <si>
    <t>Fiscal Intermediary:</t>
  </si>
  <si>
    <t>Fiscal Intermediary Customer #:</t>
  </si>
  <si>
    <t>Key</t>
  </si>
  <si>
    <t>ADNA Case Manager:</t>
  </si>
  <si>
    <t>VA Authorization #:</t>
  </si>
  <si>
    <t>ADNA:</t>
  </si>
  <si>
    <t>For Services Beginning:</t>
  </si>
  <si>
    <t>Authorized Representitive:</t>
  </si>
  <si>
    <t>Authorization Period:</t>
  </si>
  <si>
    <t>VAMC:</t>
  </si>
  <si>
    <t>VAMC VDC Coordinator:</t>
  </si>
  <si>
    <t xml:space="preserve">Veterans Spending Plan </t>
  </si>
  <si>
    <t xml:space="preserve">Direct Care Services: </t>
  </si>
  <si>
    <t>Goods &amp; Services</t>
  </si>
  <si>
    <t>Emergency/Back-Up Care</t>
  </si>
  <si>
    <t>VDC Budget for Authorized Period</t>
  </si>
  <si>
    <t>Authorized Period</t>
  </si>
  <si>
    <t>Worker/Vendor</t>
  </si>
  <si>
    <t>Service</t>
  </si>
  <si>
    <t>Rate</t>
  </si>
  <si>
    <t>Type</t>
  </si>
  <si>
    <t>Employer Taxes and Work Comp</t>
  </si>
  <si>
    <t>Total Hours</t>
  </si>
  <si>
    <t>Total</t>
  </si>
  <si>
    <t>Total Spending this Month</t>
  </si>
  <si>
    <t>02/01/2023-09/30/2023</t>
  </si>
  <si>
    <t>Worker</t>
  </si>
  <si>
    <t>Personal Care</t>
  </si>
  <si>
    <t>Hours</t>
  </si>
  <si>
    <t>Direct Care Services</t>
  </si>
  <si>
    <t>Rate to Employee 
(Per Hour or Day)</t>
  </si>
  <si>
    <t>Employer Taxes and Workers' Comp</t>
  </si>
  <si>
    <t>Total Units 
(Hours or Days)</t>
  </si>
  <si>
    <t xml:space="preserve">Personal Care </t>
  </si>
  <si>
    <t>Number of Days</t>
  </si>
  <si>
    <t>Daily Rate</t>
  </si>
  <si>
    <t>Doe, Jane</t>
  </si>
  <si>
    <t>Personal Care OT</t>
  </si>
  <si>
    <t>Emergency Back-Up Care</t>
  </si>
  <si>
    <t>Total Cost</t>
  </si>
  <si>
    <t>Personal Care Supplies</t>
  </si>
  <si>
    <t>Routine Planned Goods &amp; Services</t>
  </si>
  <si>
    <r>
      <rPr>
        <b/>
        <sz val="11"/>
        <color rgb="FFFF0000"/>
        <rFont val="Calibri"/>
        <family val="2"/>
        <scheme val="minor"/>
      </rPr>
      <t xml:space="preserve">* </t>
    </r>
    <r>
      <rPr>
        <b/>
        <sz val="11"/>
        <color theme="1"/>
        <rFont val="Calibri"/>
        <family val="2"/>
        <scheme val="minor"/>
      </rPr>
      <t>Saving an Excel Spreadsheet Tab to PDF</t>
    </r>
  </si>
  <si>
    <t>At the top of the spreadsheet, click FILE</t>
  </si>
  <si>
    <t>On the left, scroll down to SAVE AS ADOBE PDF</t>
  </si>
  <si>
    <t>Click CONVERT TO PDF</t>
  </si>
  <si>
    <t>Field is calculated</t>
  </si>
  <si>
    <t>User drop-down menu</t>
  </si>
  <si>
    <t>Cell Requires User Input</t>
  </si>
  <si>
    <t>Filled in by VA VDC Coordinator</t>
  </si>
  <si>
    <t xml:space="preserve">Monthly Veteran Services Report: </t>
  </si>
  <si>
    <t>Veteran Name:</t>
  </si>
  <si>
    <t>ADNA CM:</t>
  </si>
  <si>
    <t>Average Monthly Veteran Budget</t>
  </si>
  <si>
    <t>Monthly Admin Fee</t>
  </si>
  <si>
    <t xml:space="preserve">Total Direct Care Services: </t>
  </si>
  <si>
    <t xml:space="preserve">Total Routine Planned Goods &amp; Services: </t>
  </si>
  <si>
    <t>One Time Goods &amp; Services</t>
  </si>
  <si>
    <t xml:space="preserve">Total One Time Goods &amp; Services: </t>
  </si>
  <si>
    <t>Remaining Emergency Back up</t>
  </si>
  <si>
    <t>Total Veteran Spending This Month</t>
  </si>
  <si>
    <t>Monthly Actual Expenses</t>
  </si>
  <si>
    <t>Number of Days of Service</t>
  </si>
  <si>
    <t xml:space="preserve">Daily Rate </t>
  </si>
  <si>
    <t>Amount Billed to VA</t>
  </si>
  <si>
    <t>Annual VDC Budget Remaining</t>
  </si>
  <si>
    <t>Annual VDC Budget Remaining (From previous month)</t>
  </si>
  <si>
    <t>VDC Budget Spent to Date</t>
  </si>
  <si>
    <t>In the pop up, in the left column, scroll down to the tab you want to convert and click ADD.  (If you want to convert multiple tabs, add each to the right column)</t>
  </si>
  <si>
    <t xml:space="preserve"> Carewell</t>
  </si>
  <si>
    <t>VIP-VDC CM Spreadsheet</t>
  </si>
  <si>
    <t xml:space="preserve">Monthly Veteran Services Report </t>
  </si>
  <si>
    <t xml:space="preserve">Monthly Service Spreadsheet </t>
  </si>
  <si>
    <t>Monthly Veteran Services Report</t>
  </si>
  <si>
    <r>
      <rPr>
        <b/>
        <u/>
        <sz val="11"/>
        <rFont val="Calibri"/>
        <family val="2"/>
        <scheme val="minor"/>
      </rPr>
      <t>Before converting to PDF:</t>
    </r>
    <r>
      <rPr>
        <u/>
        <sz val="11"/>
        <rFont val="Calibri"/>
        <family val="2"/>
        <scheme val="minor"/>
      </rPr>
      <t xml:space="preserve"> </t>
    </r>
    <r>
      <rPr>
        <sz val="11"/>
        <color theme="1"/>
        <rFont val="Calibri"/>
        <family val="2"/>
        <scheme val="minor"/>
      </rPr>
      <t xml:space="preserve">Click grey arrow at top left of worksheet next to Column A (entire sheet will turn gray) &gt; Move curser to the arrow to right of </t>
    </r>
    <r>
      <rPr>
        <i/>
        <sz val="11"/>
        <color theme="1"/>
        <rFont val="Calibri"/>
        <family val="2"/>
        <scheme val="minor"/>
      </rPr>
      <t>Fill Color</t>
    </r>
    <r>
      <rPr>
        <sz val="11"/>
        <color theme="1"/>
        <rFont val="Calibri"/>
        <family val="2"/>
        <scheme val="minor"/>
      </rPr>
      <t xml:space="preserve"> (paint bucket over column D) and select </t>
    </r>
    <r>
      <rPr>
        <i/>
        <sz val="11"/>
        <color theme="1"/>
        <rFont val="Calibri"/>
        <family val="2"/>
        <scheme val="minor"/>
      </rPr>
      <t>No Fill</t>
    </r>
    <r>
      <rPr>
        <sz val="11"/>
        <color theme="1"/>
        <rFont val="Calibri"/>
        <family val="2"/>
        <scheme val="minor"/>
      </rPr>
      <t>.  This will remove all color highlights from worksheet making it more readable if printed or emailed.</t>
    </r>
  </si>
  <si>
    <r>
      <t xml:space="preserve">This spreadsheet is designed to have all information in one place for ADNA Case Managers (CM).  It includes the Veterans annual </t>
    </r>
    <r>
      <rPr>
        <i/>
        <sz val="11"/>
        <color theme="1"/>
        <rFont val="Calibri"/>
        <family val="2"/>
        <scheme val="minor"/>
      </rPr>
      <t>VDC Spending Plan</t>
    </r>
    <r>
      <rPr>
        <sz val="11"/>
        <color theme="1"/>
        <rFont val="Calibri"/>
        <family val="2"/>
        <scheme val="minor"/>
      </rPr>
      <t xml:space="preserve">, and the </t>
    </r>
    <r>
      <rPr>
        <i/>
        <sz val="11"/>
        <color theme="1"/>
        <rFont val="Calibri"/>
        <family val="2"/>
        <scheme val="minor"/>
      </rPr>
      <t>Monthly Veteran Services Report</t>
    </r>
    <r>
      <rPr>
        <sz val="11"/>
        <color theme="1"/>
        <rFont val="Calibri"/>
        <family val="2"/>
        <scheme val="minor"/>
      </rPr>
      <t xml:space="preserve"> for tracking expenses  throughout the year.</t>
    </r>
  </si>
  <si>
    <r>
      <t xml:space="preserve">Veterans can use part of their budget for allowable Goods &amp; Services to support the Veteran's medically necessary care in their home.  The ADNA CM will follow the process for reviewing and obtaining approval from the VA VISN Review Board (Please see CM Forms) then list the items on the </t>
    </r>
    <r>
      <rPr>
        <i/>
        <sz val="11"/>
        <color theme="1"/>
        <rFont val="Calibri"/>
        <family val="2"/>
        <scheme val="minor"/>
      </rPr>
      <t>VDC Spending Plan</t>
    </r>
    <r>
      <rPr>
        <sz val="11"/>
        <color theme="1"/>
        <rFont val="Calibri"/>
        <family val="2"/>
        <scheme val="minor"/>
      </rPr>
      <t xml:space="preserve">.  There are two categories or Goods and Services: Routine Planned Goods &amp; Services and One-Time Goods &amp; Services.  </t>
    </r>
  </si>
  <si>
    <t>Emergency Back-Up Funds</t>
  </si>
  <si>
    <t>Nov. 2023</t>
  </si>
  <si>
    <t>Dec. 2023</t>
  </si>
  <si>
    <t>Jan. 2024</t>
  </si>
  <si>
    <t>Feb. 2024</t>
  </si>
  <si>
    <t>March 2024</t>
  </si>
  <si>
    <t>April 2024</t>
  </si>
  <si>
    <t>May 2024</t>
  </si>
  <si>
    <t>June 2024</t>
  </si>
  <si>
    <t>July 2024</t>
  </si>
  <si>
    <t>Aug. 2024</t>
  </si>
  <si>
    <t>Sept. 2024</t>
  </si>
  <si>
    <t>Estimated budget for year:</t>
  </si>
  <si>
    <t xml:space="preserve">Remaining Routine G&amp;S </t>
  </si>
  <si>
    <t xml:space="preserve">Remaining 1x G&amp;S </t>
  </si>
  <si>
    <t>Remaining Routine G&amp;S</t>
  </si>
  <si>
    <t>Remaining 1x G&amp;S</t>
  </si>
  <si>
    <t xml:space="preserve">ESTIMATED EMERGENCY BACKUP CARE: </t>
  </si>
  <si>
    <t xml:space="preserve">ESTIMATED ONE TIME PURCHASES: </t>
  </si>
  <si>
    <t xml:space="preserve">ESTIMATED TOTAL NON-EMPLOYEE GOODS/SERVICES: </t>
  </si>
  <si>
    <t>Tempus Unlimited</t>
  </si>
  <si>
    <t>ADNA Case Manager</t>
  </si>
  <si>
    <t>VDC Coordinator</t>
  </si>
  <si>
    <t>Oct. 2023</t>
  </si>
  <si>
    <t>Wages</t>
  </si>
  <si>
    <t>OT</t>
  </si>
  <si>
    <t>Direct Care</t>
  </si>
  <si>
    <t>Tom Doe</t>
  </si>
  <si>
    <t>Jane Doe</t>
  </si>
  <si>
    <t>Carewell</t>
  </si>
  <si>
    <t>Respite Care</t>
  </si>
  <si>
    <t>Worker/ Vendor</t>
  </si>
  <si>
    <t xml:space="preserve">Total One Time Emergency Back-Up Care: </t>
  </si>
  <si>
    <r>
      <t xml:space="preserve">The second tab (blue) on the </t>
    </r>
    <r>
      <rPr>
        <i/>
        <sz val="11"/>
        <color theme="1"/>
        <rFont val="Calibri"/>
        <family val="2"/>
        <scheme val="minor"/>
      </rPr>
      <t>VIP-VDC CM Spreadsheet</t>
    </r>
    <r>
      <rPr>
        <sz val="11"/>
        <color theme="1"/>
        <rFont val="Calibri"/>
        <family val="2"/>
        <scheme val="minor"/>
      </rPr>
      <t xml:space="preserve"> is the </t>
    </r>
    <r>
      <rPr>
        <i/>
        <sz val="11"/>
        <color theme="1"/>
        <rFont val="Calibri"/>
        <family val="2"/>
        <scheme val="minor"/>
      </rPr>
      <t>VDC Spending Plan</t>
    </r>
    <r>
      <rPr>
        <sz val="11"/>
        <color theme="1"/>
        <rFont val="Calibri"/>
        <family val="2"/>
        <scheme val="minor"/>
      </rPr>
      <t xml:space="preserve">.  Annually in September, the VDC Coordinator will send a new </t>
    </r>
    <r>
      <rPr>
        <i/>
        <sz val="11"/>
        <color theme="1"/>
        <rFont val="Calibri"/>
        <family val="2"/>
        <scheme val="minor"/>
      </rPr>
      <t>VIP-VDC CM Spreadsheet</t>
    </r>
    <r>
      <rPr>
        <sz val="11"/>
        <color theme="1"/>
        <rFont val="Calibri"/>
        <family val="2"/>
        <scheme val="minor"/>
      </rPr>
      <t xml:space="preserve"> with the Veterans adjusted budget prepopulated.  The ADNA CM will review the new annual budget with the Veteran and assist with planning for the fiscal year.    After the plan is completed, ADNA CM's can save the plan as a PDF</t>
    </r>
    <r>
      <rPr>
        <sz val="11"/>
        <color rgb="FFFF0000"/>
        <rFont val="Calibri"/>
        <family val="2"/>
        <scheme val="minor"/>
      </rPr>
      <t>*</t>
    </r>
    <r>
      <rPr>
        <sz val="11"/>
        <color theme="1"/>
        <rFont val="Calibri"/>
        <family val="2"/>
        <scheme val="minor"/>
      </rPr>
      <t xml:space="preserve">, send to the Veteran for final review and signature, to the VDC Coordinator for final approval, then to Tempus.  The original </t>
    </r>
    <r>
      <rPr>
        <i/>
        <sz val="11"/>
        <color theme="1"/>
        <rFont val="Calibri"/>
        <family val="2"/>
        <scheme val="minor"/>
      </rPr>
      <t>VDC Spending Plan</t>
    </r>
    <r>
      <rPr>
        <sz val="11"/>
        <color theme="1"/>
        <rFont val="Calibri"/>
        <family val="2"/>
        <scheme val="minor"/>
      </rPr>
      <t xml:space="preserve"> will remain as a tab on the </t>
    </r>
    <r>
      <rPr>
        <i/>
        <sz val="11"/>
        <color theme="1"/>
        <rFont val="Calibri"/>
        <family val="2"/>
        <scheme val="minor"/>
      </rPr>
      <t>VIP-VDC CM Spreadsheet</t>
    </r>
    <r>
      <rPr>
        <sz val="11"/>
        <color theme="1"/>
        <rFont val="Calibri"/>
        <family val="2"/>
        <scheme val="minor"/>
      </rPr>
      <t xml:space="preserve"> for reference throughout the year and to pre-populate the </t>
    </r>
    <r>
      <rPr>
        <i/>
        <sz val="11"/>
        <color theme="1"/>
        <rFont val="Calibri"/>
        <family val="2"/>
        <scheme val="minor"/>
      </rPr>
      <t>Monthly Veteran Service Report</t>
    </r>
    <r>
      <rPr>
        <sz val="11"/>
        <color theme="1"/>
        <rFont val="Calibri"/>
        <family val="2"/>
        <scheme val="minor"/>
      </rPr>
      <t xml:space="preserve">.   Below is a summary of the </t>
    </r>
    <r>
      <rPr>
        <i/>
        <sz val="11"/>
        <color theme="1"/>
        <rFont val="Calibri"/>
        <family val="2"/>
        <scheme val="minor"/>
      </rPr>
      <t>VDC Spending Plan</t>
    </r>
    <r>
      <rPr>
        <sz val="11"/>
        <color theme="1"/>
        <rFont val="Calibri"/>
        <family val="2"/>
        <scheme val="minor"/>
      </rPr>
      <t xml:space="preserve"> sections to review and complete with the Veteran.</t>
    </r>
  </si>
  <si>
    <r>
      <rPr>
        <u/>
        <sz val="11"/>
        <color theme="1"/>
        <rFont val="Calibri"/>
        <family val="2"/>
        <scheme val="minor"/>
      </rPr>
      <t>Routine Planned Goods &amp; Services</t>
    </r>
    <r>
      <rPr>
        <sz val="11"/>
        <color theme="1"/>
        <rFont val="Calibri"/>
        <family val="2"/>
        <scheme val="minor"/>
      </rPr>
      <t>: Medically necessary items or services that are needed to care for the Veteran each month.   Tempus will order the approved items from Amazon or Carewell to be to be delivered  to the Veterans home each month and pay the vendor account directly.   Veterans will have no out of pocket expense for the monthly subscription.</t>
    </r>
  </si>
  <si>
    <r>
      <rPr>
        <u/>
        <sz val="11"/>
        <color theme="1"/>
        <rFont val="Calibri"/>
        <family val="2"/>
        <scheme val="minor"/>
      </rPr>
      <t>One Time Goods &amp; Services</t>
    </r>
    <r>
      <rPr>
        <sz val="11"/>
        <color theme="1"/>
        <rFont val="Calibri"/>
        <family val="2"/>
        <scheme val="minor"/>
      </rPr>
      <t>:  This section is for individual items and services.   If the item or service is purchased through a vendor other than Amazon, the vendor needs to submit a W-9  to Tempus then Tempus can pay the Vendor directly for the approved Goods &amp; Services on the  VDC Spending Plan.</t>
    </r>
  </si>
  <si>
    <r>
      <t xml:space="preserve">Every Veteran enrolled in the VDC Program needs to have an emergency back-up plan in place for provision of care in the event of an employee quitting, taking scheduled leave time, or an emergency.  The ADNA CM will review the plan with the Veteran annually and adapted as needed throughout the year using the </t>
    </r>
    <r>
      <rPr>
        <i/>
        <sz val="11"/>
        <color theme="1"/>
        <rFont val="Calibri"/>
        <family val="2"/>
        <scheme val="minor"/>
      </rPr>
      <t xml:space="preserve">Emergency Back-up Plan </t>
    </r>
    <r>
      <rPr>
        <sz val="11"/>
        <color theme="1"/>
        <rFont val="Calibri"/>
        <family val="2"/>
        <scheme val="minor"/>
      </rPr>
      <t xml:space="preserve">form (please see CM Forms).  Each </t>
    </r>
    <r>
      <rPr>
        <i/>
        <sz val="11"/>
        <color theme="1"/>
        <rFont val="Calibri"/>
        <family val="2"/>
        <scheme val="minor"/>
      </rPr>
      <t>VDC Spending Plan</t>
    </r>
    <r>
      <rPr>
        <sz val="11"/>
        <color theme="1"/>
        <rFont val="Calibri"/>
        <family val="2"/>
        <scheme val="minor"/>
      </rPr>
      <t xml:space="preserve"> should have funds allocated for at least two weeks of care.   </t>
    </r>
  </si>
  <si>
    <r>
      <t xml:space="preserve">This section is for adding employees that will provide direct care to the Veteran.  Veterans set the wage and, once entered, the taxes will calculate automatically.  The Veteran can then adjust both the wage and number of hours based on the Veterans available budget.  Please note: Veterans cannot plan for overtime on the </t>
    </r>
    <r>
      <rPr>
        <i/>
        <sz val="11"/>
        <color theme="1"/>
        <rFont val="Calibri"/>
        <family val="2"/>
        <scheme val="minor"/>
      </rPr>
      <t>VDC Spending Plan</t>
    </r>
    <r>
      <rPr>
        <sz val="11"/>
        <color theme="1"/>
        <rFont val="Calibri"/>
        <family val="2"/>
        <scheme val="minor"/>
      </rPr>
      <t xml:space="preserve"> (over 40hrs for a single worker per week).  If a Veteran requires more than 40hrs a week, they need to identify a second worker if it is within their budget.  </t>
    </r>
  </si>
  <si>
    <r>
      <t xml:space="preserve">Tab 3-14 (purple) on the VIP-VDC CM Spreadsheet is the </t>
    </r>
    <r>
      <rPr>
        <i/>
        <sz val="11"/>
        <color theme="1"/>
        <rFont val="Calibri"/>
        <family val="2"/>
        <scheme val="minor"/>
      </rPr>
      <t>Monthly Veteran Services Report</t>
    </r>
    <r>
      <rPr>
        <sz val="11"/>
        <color theme="1"/>
        <rFont val="Calibri"/>
        <family val="2"/>
        <scheme val="minor"/>
      </rPr>
      <t xml:space="preserve">.  This tool is for tracking the Veterans use of their budget to review with the Veteran during the ADNA CM monthly contact.  Tempus will send the ADNA CM the </t>
    </r>
    <r>
      <rPr>
        <i/>
        <sz val="11"/>
        <color theme="1"/>
        <rFont val="Calibri"/>
        <family val="2"/>
        <scheme val="minor"/>
      </rPr>
      <t xml:space="preserve">Monthly Service Spreadsheet </t>
    </r>
    <r>
      <rPr>
        <sz val="11"/>
        <color theme="1"/>
        <rFont val="Calibri"/>
        <family val="2"/>
        <scheme val="minor"/>
      </rPr>
      <t xml:space="preserve">with the Veterans actual spending .  ADNA CM's should review the </t>
    </r>
    <r>
      <rPr>
        <i/>
        <sz val="11"/>
        <color theme="1"/>
        <rFont val="Calibri"/>
        <family val="2"/>
        <scheme val="minor"/>
      </rPr>
      <t>Monthly Service Spreadsheet</t>
    </r>
    <r>
      <rPr>
        <sz val="11"/>
        <color theme="1"/>
        <rFont val="Calibri"/>
        <family val="2"/>
        <scheme val="minor"/>
      </rPr>
      <t xml:space="preserve"> then input information from the spreadsheet into the tracker for that month.  Below are the are examples of areas on the tracker:</t>
    </r>
  </si>
  <si>
    <r>
      <t xml:space="preserve">If there are workers with different rates of pay, this will be separated on the </t>
    </r>
    <r>
      <rPr>
        <i/>
        <sz val="11"/>
        <color theme="1"/>
        <rFont val="Calibri"/>
        <family val="2"/>
        <scheme val="minor"/>
      </rPr>
      <t>Monthly Service Spreadsheet</t>
    </r>
    <r>
      <rPr>
        <sz val="11"/>
        <color theme="1"/>
        <rFont val="Calibri"/>
        <family val="2"/>
        <scheme val="minor"/>
      </rPr>
      <t xml:space="preserve"> from Tempus (see highlighted below).  Enter the hours to the corresponding rate of pay on the tracker.  </t>
    </r>
  </si>
  <si>
    <t>Copy the Total Hours  (highlighted) and paste this number into the Total Units section of the tracker (highlighted below).  The tracker will automatically calculate the monthly wages based on the hours inputted and calculate the remaining budget for you.</t>
  </si>
  <si>
    <r>
      <t xml:space="preserve">Copy the Number of Days  from the  </t>
    </r>
    <r>
      <rPr>
        <i/>
        <sz val="11"/>
        <color theme="1"/>
        <rFont val="Calibri"/>
        <family val="2"/>
        <scheme val="minor"/>
      </rPr>
      <t xml:space="preserve">Monthly Service Spreadsheet </t>
    </r>
    <r>
      <rPr>
        <sz val="11"/>
        <color theme="1"/>
        <rFont val="Calibri"/>
        <family val="2"/>
        <scheme val="minor"/>
      </rPr>
      <t>(see highlighted below) and paste into the tracker</t>
    </r>
  </si>
  <si>
    <t>If a worker may provide respite or coverage for another worker during the year,  they need to be added to the Emegency/ Back Up  Care section on the spending plan.  While providing coverage for another worker, they may go over 40hrs a week and receive overtime pay(OT).   OT will be listed on the Monthly Service Spreadsheet from Tempus (see highlighted below).  Copy and paste this under Emergency Back Up Care and the tracker will  calculate the remaining amount of Emergency Back-Up Care the Veteran has left.</t>
  </si>
  <si>
    <r>
      <t xml:space="preserve">If a Veteran has approved Goods &amp; Services they will be listed on the  </t>
    </r>
    <r>
      <rPr>
        <i/>
        <sz val="11"/>
        <color theme="1"/>
        <rFont val="Calibri"/>
        <family val="2"/>
        <scheme val="minor"/>
      </rPr>
      <t>Monthly Service Spreadsheet</t>
    </r>
    <r>
      <rPr>
        <sz val="11"/>
        <color theme="1"/>
        <rFont val="Calibri"/>
        <family val="2"/>
        <scheme val="minor"/>
      </rPr>
      <t xml:space="preserve"> from Tempus (see highlighted below).   Copy &amp; paste this to the corresponding sections on the tracker (see example below)</t>
    </r>
    <r>
      <rPr>
        <sz val="11"/>
        <color theme="1"/>
        <rFont val="Calibri"/>
        <family val="2"/>
        <scheme val="minor"/>
      </rPr>
      <t>.  The tracker will then calculate the remaining Goods &amp; Services budget the Veteran has left.</t>
    </r>
  </si>
  <si>
    <t>Estimated Monthly Expenses</t>
  </si>
  <si>
    <t>Estimated One-Time  Expenses</t>
  </si>
  <si>
    <t>Direct Care Services (Subtotal):</t>
  </si>
  <si>
    <t>Routine Planned Goods and Services (Subtotal):</t>
  </si>
  <si>
    <t>Monthly ADNA Admin. Fee (Subtotal):</t>
  </si>
  <si>
    <t xml:space="preserve"> Estimated Monthly Spending:</t>
  </si>
  <si>
    <t>One-Time Goods &amp; Services Purchases (Subtotal):</t>
  </si>
  <si>
    <t>Emergency/Back-Up Care (Subtotal):</t>
  </si>
  <si>
    <t>Total Estimated One-Time Expense:</t>
  </si>
  <si>
    <t>Average Monthly Spending:</t>
  </si>
  <si>
    <t>Estimated Average Monthly Spending Within Case Mix Rate:</t>
  </si>
  <si>
    <r>
      <t xml:space="preserve">Total Veteran Budget 
</t>
    </r>
    <r>
      <rPr>
        <sz val="10"/>
        <color theme="1"/>
        <rFont val="Calibri"/>
        <family val="2"/>
        <scheme val="minor"/>
      </rPr>
      <t>(Includes Monthly Admin Fee)</t>
    </r>
  </si>
  <si>
    <r>
      <t xml:space="preserve">*Direct Care Workers may  rotate coverage with </t>
    </r>
    <r>
      <rPr>
        <b/>
        <sz val="12"/>
        <color theme="1"/>
        <rFont val="Calibri"/>
        <family val="2"/>
        <scheme val="minor"/>
      </rPr>
      <t>each individual not to exceed 40hrs. per week</t>
    </r>
    <r>
      <rPr>
        <sz val="12"/>
        <color theme="1"/>
        <rFont val="Calibri"/>
        <family val="2"/>
        <scheme val="minor"/>
      </rPr>
      <t xml:space="preserve"> and a combined maximum of </t>
    </r>
    <r>
      <rPr>
        <sz val="12"/>
        <color rgb="FFFF0000"/>
        <rFont val="Calibri"/>
        <family val="2"/>
        <scheme val="minor"/>
      </rPr>
      <t>__</t>
    </r>
    <r>
      <rPr>
        <sz val="12"/>
        <color theme="1"/>
        <rFont val="Calibri"/>
        <family val="2"/>
        <scheme val="minor"/>
      </rPr>
      <t>hrs a week.  Any additional hours may be budgeted under Emergency /Back-Up Care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</si>
</sst>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8" formatCode="&quot;$&quot;#,##0.00_);[Red]\(&quot;$&quot;#,##0.00\)"/>
    <numFmt numFmtId="44" formatCode="_(&quot;$&quot;* #,##0.00_);_(&quot;$&quot;* \(#,##0.00\);_(&quot;$&quot;* &quot;-&quot;??_);_(@_)"/>
    <numFmt numFmtId="164" formatCode="&quot;$&quot;#,##0.00"/>
    <numFmt numFmtId="165" formatCode="&quot;$&quot;#,##0"/>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3"/>
      <color theme="1"/>
      <name val="Calibri"/>
      <family val="2"/>
      <scheme val="minor"/>
    </font>
    <font>
      <sz val="11"/>
      <name val="Calibri"/>
      <family val="2"/>
      <scheme val="minor"/>
    </font>
    <font>
      <b/>
      <sz val="13"/>
      <color theme="3"/>
      <name val="Calibri"/>
      <family val="2"/>
      <scheme val="minor"/>
    </font>
    <font>
      <b/>
      <sz val="14"/>
      <color theme="1"/>
      <name val="Calibri"/>
      <family val="2"/>
      <scheme val="minor"/>
    </font>
    <font>
      <sz val="14"/>
      <color theme="1"/>
      <name val="Calibri"/>
      <family val="2"/>
      <scheme val="minor"/>
    </font>
    <font>
      <sz val="11"/>
      <color rgb="FF000000"/>
      <name val="Calibri"/>
      <family val="2"/>
      <scheme val="minor"/>
    </font>
    <font>
      <sz val="10"/>
      <color theme="1"/>
      <name val="Calibri"/>
      <family val="2"/>
      <scheme val="minor"/>
    </font>
    <font>
      <u/>
      <sz val="11"/>
      <color theme="10"/>
      <name val="Calibri"/>
      <family val="2"/>
      <scheme val="minor"/>
    </font>
    <font>
      <b/>
      <sz val="1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sz val="10"/>
      <name val="Calibri"/>
      <family val="2"/>
      <scheme val="minor"/>
    </font>
    <font>
      <sz val="10"/>
      <color rgb="FFFF0000"/>
      <name val="Calibri"/>
      <family val="2"/>
      <scheme val="minor"/>
    </font>
    <font>
      <b/>
      <sz val="11"/>
      <color rgb="FFFF0000"/>
      <name val="Calibri"/>
      <family val="2"/>
      <scheme val="minor"/>
    </font>
    <font>
      <i/>
      <sz val="10"/>
      <color theme="1"/>
      <name val="Calibri"/>
      <family val="2"/>
      <scheme val="minor"/>
    </font>
    <font>
      <b/>
      <u/>
      <sz val="11"/>
      <name val="Calibri"/>
      <family val="2"/>
      <scheme val="minor"/>
    </font>
    <font>
      <u/>
      <sz val="11"/>
      <name val="Calibri"/>
      <family val="2"/>
      <scheme val="minor"/>
    </font>
    <font>
      <sz val="12"/>
      <name val="Calibri"/>
      <family val="2"/>
      <scheme val="minor"/>
    </font>
    <font>
      <sz val="12"/>
      <color rgb="FF000000"/>
      <name val="Calibri"/>
      <family val="2"/>
      <scheme val="minor"/>
    </font>
    <font>
      <u/>
      <sz val="12"/>
      <color theme="10"/>
      <name val="Calibri"/>
      <family val="2"/>
      <scheme val="minor"/>
    </font>
    <font>
      <u/>
      <sz val="18"/>
      <name val="Calibri"/>
      <family val="2"/>
      <scheme val="minor"/>
    </font>
    <font>
      <u/>
      <sz val="18"/>
      <color theme="3"/>
      <name val="Calibri"/>
      <family val="2"/>
      <scheme val="minor"/>
    </font>
    <font>
      <sz val="14"/>
      <color rgb="FF000000"/>
      <name val="Calibri"/>
      <family val="2"/>
      <scheme val="minor"/>
    </font>
    <font>
      <sz val="12"/>
      <color rgb="FFFF0000"/>
      <name val="Calibri"/>
      <family val="2"/>
      <scheme val="minor"/>
    </font>
    <font>
      <sz val="14"/>
      <name val="Calibri"/>
      <family val="2"/>
      <scheme val="minor"/>
    </font>
    <font>
      <i/>
      <sz val="14"/>
      <color theme="1"/>
      <name val="Calibri"/>
      <family val="2"/>
      <scheme val="minor"/>
    </font>
    <font>
      <i/>
      <sz val="12"/>
      <name val="Calibri"/>
      <family val="2"/>
      <scheme val="minor"/>
    </font>
    <font>
      <i/>
      <sz val="11"/>
      <name val="Calibri"/>
      <family val="2"/>
      <scheme val="minor"/>
    </font>
  </fonts>
  <fills count="11">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E6E6E6"/>
        <bgColor indexed="64"/>
      </patternFill>
    </fill>
    <fill>
      <patternFill patternType="solid">
        <fgColor rgb="FFCEBADE"/>
        <bgColor indexed="64"/>
      </patternFill>
    </fill>
    <fill>
      <patternFill patternType="solid">
        <fgColor rgb="FFFFFF99"/>
        <bgColor indexed="64"/>
      </patternFill>
    </fill>
    <fill>
      <patternFill patternType="solid">
        <fgColor theme="9" tint="0.39997558519241921"/>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7" fillId="0" borderId="7" applyNumberFormat="0" applyFill="0" applyAlignment="0" applyProtection="0"/>
    <xf numFmtId="0" fontId="12" fillId="0" borderId="0" applyNumberFormat="0" applyFill="0" applyBorder="0" applyAlignment="0" applyProtection="0"/>
  </cellStyleXfs>
  <cellXfs count="336">
    <xf numFmtId="0" fontId="0" fillId="0" borderId="0" xfId="0"/>
    <xf numFmtId="0" fontId="3" fillId="0" borderId="0" xfId="0" applyFont="1"/>
    <xf numFmtId="0" fontId="2" fillId="0" borderId="0" xfId="0" applyFont="1"/>
    <xf numFmtId="0" fontId="4" fillId="0" borderId="0" xfId="0" applyFont="1"/>
    <xf numFmtId="0" fontId="0" fillId="0" borderId="0" xfId="0" applyAlignment="1">
      <alignment vertical="top" wrapText="1"/>
    </xf>
    <xf numFmtId="0" fontId="0" fillId="0" borderId="0" xfId="0" applyAlignment="1">
      <alignment wrapText="1"/>
    </xf>
    <xf numFmtId="0" fontId="6" fillId="0" borderId="0" xfId="0" applyFont="1"/>
    <xf numFmtId="0" fontId="6" fillId="0" borderId="0" xfId="0" applyFont="1" applyAlignment="1">
      <alignment horizontal="center" vertical="top" wrapText="1"/>
    </xf>
    <xf numFmtId="0" fontId="6" fillId="0" borderId="0" xfId="0" applyFont="1" applyAlignment="1">
      <alignment horizontal="center" wrapText="1"/>
    </xf>
    <xf numFmtId="164" fontId="11" fillId="7" borderId="1" xfId="0" applyNumberFormat="1"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0" fontId="16" fillId="3" borderId="0" xfId="0" applyFont="1" applyFill="1"/>
    <xf numFmtId="0" fontId="15" fillId="3" borderId="0" xfId="0" applyFont="1" applyFill="1"/>
    <xf numFmtId="164" fontId="14" fillId="3" borderId="0" xfId="0" applyNumberFormat="1" applyFont="1" applyFill="1"/>
    <xf numFmtId="164" fontId="20" fillId="3" borderId="0" xfId="0" applyNumberFormat="1" applyFont="1" applyFill="1"/>
    <xf numFmtId="0" fontId="20" fillId="3" borderId="0" xfId="0" applyFont="1" applyFill="1"/>
    <xf numFmtId="7" fontId="6" fillId="3" borderId="0" xfId="0" applyNumberFormat="1" applyFont="1" applyFill="1" applyAlignment="1">
      <alignment horizontal="left"/>
    </xf>
    <xf numFmtId="0" fontId="6" fillId="2" borderId="1" xfId="0" applyFont="1" applyFill="1" applyBorder="1" applyAlignment="1">
      <alignment horizontal="center"/>
    </xf>
    <xf numFmtId="0" fontId="11" fillId="2"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49" fontId="3" fillId="3" borderId="2" xfId="0" applyNumberFormat="1" applyFont="1" applyFill="1" applyBorder="1" applyAlignment="1">
      <alignment horizontal="left"/>
    </xf>
    <xf numFmtId="0" fontId="0" fillId="0" borderId="0" xfId="0" applyAlignment="1">
      <alignment vertical="top"/>
    </xf>
    <xf numFmtId="0" fontId="0" fillId="0" borderId="0" xfId="0" applyFont="1" applyFill="1" applyBorder="1"/>
    <xf numFmtId="0" fontId="0" fillId="0" borderId="0" xfId="0" applyFont="1" applyFill="1"/>
    <xf numFmtId="0" fontId="0" fillId="0" borderId="0" xfId="0" applyFont="1" applyFill="1" applyAlignment="1"/>
    <xf numFmtId="0" fontId="9" fillId="0" borderId="0" xfId="0" applyFont="1" applyFill="1" applyBorder="1" applyAlignment="1" applyProtection="1">
      <alignment wrapText="1"/>
      <protection locked="0"/>
    </xf>
    <xf numFmtId="0" fontId="9" fillId="0" borderId="0" xfId="0" applyFont="1" applyFill="1" applyBorder="1" applyAlignment="1">
      <alignment vertical="center" wrapText="1"/>
    </xf>
    <xf numFmtId="165" fontId="9" fillId="0" borderId="0" xfId="1" applyNumberFormat="1" applyFont="1" applyFill="1" applyBorder="1" applyAlignment="1" applyProtection="1">
      <alignment vertical="center"/>
      <protection locked="0"/>
    </xf>
    <xf numFmtId="0" fontId="0" fillId="0" borderId="0" xfId="0" applyFont="1" applyFill="1" applyBorder="1" applyAlignment="1"/>
    <xf numFmtId="0" fontId="10" fillId="0" borderId="0" xfId="0" applyFont="1" applyFill="1"/>
    <xf numFmtId="0" fontId="9" fillId="0" borderId="0" xfId="0" applyFont="1" applyFill="1" applyBorder="1" applyAlignment="1">
      <alignment horizontal="left"/>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right"/>
    </xf>
    <xf numFmtId="0" fontId="20" fillId="3" borderId="0" xfId="0" applyFont="1" applyFill="1" applyAlignment="1"/>
    <xf numFmtId="0" fontId="3" fillId="2" borderId="1" xfId="0" applyFont="1" applyFill="1" applyBorder="1" applyAlignment="1">
      <alignment horizontal="left"/>
    </xf>
    <xf numFmtId="0" fontId="3" fillId="2" borderId="1" xfId="1" applyNumberFormat="1" applyFont="1" applyFill="1" applyBorder="1" applyAlignment="1">
      <alignment horizontal="left" wrapText="1"/>
    </xf>
    <xf numFmtId="0" fontId="10" fillId="2" borderId="1" xfId="0" applyFont="1" applyFill="1" applyBorder="1" applyAlignment="1">
      <alignment horizontal="left"/>
    </xf>
    <xf numFmtId="0" fontId="20" fillId="3" borderId="0" xfId="0" applyFont="1" applyFill="1" applyBorder="1" applyAlignment="1"/>
    <xf numFmtId="164" fontId="6" fillId="4" borderId="1" xfId="0" applyNumberFormat="1" applyFont="1" applyFill="1" applyBorder="1" applyAlignment="1">
      <alignment horizontal="center"/>
    </xf>
    <xf numFmtId="164" fontId="15" fillId="2" borderId="1" xfId="0" applyNumberFormat="1" applyFont="1" applyFill="1" applyBorder="1" applyAlignment="1">
      <alignment horizontal="center"/>
    </xf>
    <xf numFmtId="164" fontId="1" fillId="2" borderId="1" xfId="1" applyNumberFormat="1" applyFont="1" applyFill="1" applyBorder="1" applyAlignment="1">
      <alignment horizontal="left"/>
    </xf>
    <xf numFmtId="164" fontId="6" fillId="2" borderId="1" xfId="0" applyNumberFormat="1" applyFont="1" applyFill="1" applyBorder="1" applyAlignment="1">
      <alignment horizontal="left"/>
    </xf>
    <xf numFmtId="0" fontId="6" fillId="4" borderId="1" xfId="0" applyFont="1" applyFill="1" applyBorder="1" applyAlignment="1">
      <alignment horizontal="left"/>
    </xf>
    <xf numFmtId="7" fontId="6" fillId="2" borderId="1" xfId="0" applyNumberFormat="1" applyFont="1" applyFill="1" applyBorder="1" applyAlignment="1">
      <alignment horizontal="left"/>
    </xf>
    <xf numFmtId="0" fontId="0" fillId="0" borderId="0" xfId="0" applyBorder="1"/>
    <xf numFmtId="0" fontId="17" fillId="0" borderId="1" xfId="0" applyFont="1" applyBorder="1" applyAlignment="1">
      <alignment horizontal="center" wrapText="1"/>
    </xf>
    <xf numFmtId="164" fontId="17" fillId="0" borderId="1" xfId="0" applyNumberFormat="1" applyFont="1" applyBorder="1" applyAlignment="1">
      <alignment horizontal="center" wrapText="1"/>
    </xf>
    <xf numFmtId="164" fontId="17" fillId="6" borderId="1" xfId="0" applyNumberFormat="1" applyFont="1" applyFill="1" applyBorder="1" applyAlignment="1">
      <alignment horizontal="center" wrapText="1"/>
    </xf>
    <xf numFmtId="0" fontId="17" fillId="4" borderId="1" xfId="0" applyFont="1" applyFill="1" applyBorder="1" applyAlignment="1">
      <alignment horizontal="center" wrapText="1"/>
    </xf>
    <xf numFmtId="0" fontId="11" fillId="2" borderId="1" xfId="0" applyFont="1" applyFill="1" applyBorder="1" applyAlignment="1">
      <alignment horizontal="center"/>
    </xf>
    <xf numFmtId="164" fontId="11" fillId="7" borderId="1" xfId="0" applyNumberFormat="1" applyFont="1" applyFill="1" applyBorder="1" applyAlignment="1">
      <alignment horizontal="center"/>
    </xf>
    <xf numFmtId="0" fontId="17" fillId="0" borderId="1" xfId="0" applyFont="1" applyBorder="1" applyAlignment="1">
      <alignment wrapText="1"/>
    </xf>
    <xf numFmtId="164" fontId="17" fillId="0" borderId="1" xfId="0" applyNumberFormat="1" applyFont="1" applyBorder="1" applyAlignment="1">
      <alignment wrapText="1"/>
    </xf>
    <xf numFmtId="0" fontId="17" fillId="4" borderId="1" xfId="0" applyFont="1" applyFill="1" applyBorder="1" applyAlignment="1">
      <alignment wrapText="1"/>
    </xf>
    <xf numFmtId="0" fontId="18" fillId="0" borderId="1" xfId="0" applyFont="1" applyBorder="1" applyAlignment="1">
      <alignment wrapText="1"/>
    </xf>
    <xf numFmtId="164" fontId="18" fillId="0" borderId="1" xfId="0" applyNumberFormat="1" applyFont="1" applyBorder="1" applyAlignment="1">
      <alignment wrapText="1"/>
    </xf>
    <xf numFmtId="0" fontId="11" fillId="0" borderId="1" xfId="0" applyFont="1" applyBorder="1" applyAlignment="1">
      <alignment wrapText="1"/>
    </xf>
    <xf numFmtId="0" fontId="11" fillId="10" borderId="1" xfId="0" applyFont="1" applyFill="1" applyBorder="1" applyAlignment="1">
      <alignment wrapText="1"/>
    </xf>
    <xf numFmtId="164" fontId="11" fillId="10" borderId="1" xfId="0" applyNumberFormat="1" applyFont="1" applyFill="1" applyBorder="1" applyAlignment="1">
      <alignment wrapText="1"/>
    </xf>
    <xf numFmtId="0" fontId="11" fillId="4" borderId="1" xfId="0" applyFont="1" applyFill="1" applyBorder="1" applyAlignment="1">
      <alignment wrapText="1"/>
    </xf>
    <xf numFmtId="0" fontId="17" fillId="0" borderId="1" xfId="0" applyFont="1" applyBorder="1" applyAlignment="1">
      <alignment horizontal="center" vertical="top" wrapText="1"/>
    </xf>
    <xf numFmtId="164" fontId="17" fillId="0" borderId="1" xfId="0" applyNumberFormat="1" applyFont="1" applyBorder="1" applyAlignment="1">
      <alignment horizontal="center" vertical="top" wrapText="1"/>
    </xf>
    <xf numFmtId="0" fontId="11" fillId="0" borderId="1" xfId="0" applyFont="1" applyBorder="1" applyAlignment="1">
      <alignment horizontal="center" wrapText="1"/>
    </xf>
    <xf numFmtId="0" fontId="11" fillId="0" borderId="1" xfId="0" applyFont="1" applyBorder="1" applyAlignment="1">
      <alignment horizontal="center"/>
    </xf>
    <xf numFmtId="164" fontId="11" fillId="2" borderId="1" xfId="0" applyNumberFormat="1" applyFont="1" applyFill="1" applyBorder="1" applyAlignment="1">
      <alignment horizontal="center"/>
    </xf>
    <xf numFmtId="164" fontId="6" fillId="0" borderId="1" xfId="0" applyNumberFormat="1" applyFont="1" applyBorder="1"/>
    <xf numFmtId="0" fontId="6" fillId="0" borderId="1" xfId="0" applyFont="1" applyBorder="1"/>
    <xf numFmtId="0" fontId="6" fillId="4" borderId="1" xfId="0" applyFont="1" applyFill="1" applyBorder="1" applyAlignment="1">
      <alignment wrapText="1"/>
    </xf>
    <xf numFmtId="164" fontId="11" fillId="4" borderId="1" xfId="0" applyNumberFormat="1" applyFont="1" applyFill="1" applyBorder="1" applyAlignment="1">
      <alignment wrapText="1"/>
    </xf>
    <xf numFmtId="164" fontId="11" fillId="0" borderId="1" xfId="0" applyNumberFormat="1" applyFont="1" applyBorder="1" applyAlignment="1">
      <alignment horizontal="center" wrapText="1"/>
    </xf>
    <xf numFmtId="0" fontId="11" fillId="2" borderId="1" xfId="0" applyFont="1" applyFill="1" applyBorder="1" applyAlignment="1">
      <alignment horizontal="center" vertical="top"/>
    </xf>
    <xf numFmtId="164" fontId="11" fillId="4" borderId="1" xfId="0" applyNumberFormat="1" applyFont="1" applyFill="1" applyBorder="1" applyAlignment="1">
      <alignment horizontal="center"/>
    </xf>
    <xf numFmtId="164" fontId="17" fillId="4" borderId="1" xfId="0" applyNumberFormat="1" applyFont="1" applyFill="1" applyBorder="1" applyAlignment="1">
      <alignment wrapText="1"/>
    </xf>
    <xf numFmtId="0" fontId="17" fillId="2" borderId="1" xfId="0" applyFont="1" applyFill="1" applyBorder="1" applyAlignment="1">
      <alignment horizontal="center" wrapText="1"/>
    </xf>
    <xf numFmtId="164" fontId="17" fillId="4" borderId="1" xfId="0" applyNumberFormat="1" applyFont="1" applyFill="1" applyBorder="1" applyAlignment="1">
      <alignment horizontal="center" wrapText="1"/>
    </xf>
    <xf numFmtId="0" fontId="17" fillId="0" borderId="10" xfId="0" applyFont="1" applyBorder="1" applyAlignment="1">
      <alignment horizontal="center" vertical="top" wrapText="1"/>
    </xf>
    <xf numFmtId="164" fontId="17" fillId="0" borderId="10" xfId="0" applyNumberFormat="1" applyFont="1" applyBorder="1" applyAlignment="1">
      <alignment horizontal="center" vertical="top" wrapText="1"/>
    </xf>
    <xf numFmtId="0" fontId="17" fillId="2" borderId="1" xfId="0" applyFont="1" applyFill="1" applyBorder="1" applyAlignment="1">
      <alignment wrapText="1"/>
    </xf>
    <xf numFmtId="0" fontId="0" fillId="0" borderId="0" xfId="0" applyAlignment="1">
      <alignment horizontal="center" vertical="top" wrapText="1"/>
    </xf>
    <xf numFmtId="0" fontId="0" fillId="0" borderId="0" xfId="0" applyAlignment="1">
      <alignment vertical="center"/>
    </xf>
    <xf numFmtId="0" fontId="0" fillId="0" borderId="0" xfId="0" applyAlignment="1">
      <alignment horizontal="left"/>
    </xf>
    <xf numFmtId="0" fontId="17" fillId="0" borderId="0" xfId="0" applyFont="1" applyBorder="1" applyAlignment="1"/>
    <xf numFmtId="0" fontId="0" fillId="0" borderId="0" xfId="0" applyAlignment="1"/>
    <xf numFmtId="0" fontId="2" fillId="0" borderId="0" xfId="0" applyFont="1" applyBorder="1" applyAlignment="1">
      <alignment wrapText="1"/>
    </xf>
    <xf numFmtId="0" fontId="0" fillId="0" borderId="0" xfId="0" applyBorder="1" applyAlignment="1">
      <alignment wrapText="1"/>
    </xf>
    <xf numFmtId="0" fontId="0" fillId="0" borderId="0" xfId="0" applyBorder="1" applyAlignment="1">
      <alignment vertical="top" wrapText="1"/>
    </xf>
    <xf numFmtId="0" fontId="11" fillId="0" borderId="0" xfId="0" applyFont="1" applyBorder="1" applyAlignment="1"/>
    <xf numFmtId="0" fontId="11" fillId="0" borderId="0" xfId="0" applyFont="1" applyBorder="1" applyAlignment="1">
      <alignment vertical="top"/>
    </xf>
    <xf numFmtId="0" fontId="0" fillId="0" borderId="0" xfId="0" applyBorder="1" applyAlignment="1">
      <alignment horizontal="center"/>
    </xf>
    <xf numFmtId="0" fontId="17" fillId="0" borderId="5" xfId="0" applyFont="1" applyBorder="1" applyAlignment="1"/>
    <xf numFmtId="0" fontId="17" fillId="0" borderId="3" xfId="0" applyFont="1" applyBorder="1" applyAlignment="1"/>
    <xf numFmtId="0" fontId="17" fillId="0" borderId="6" xfId="0" applyFont="1" applyBorder="1" applyAlignment="1"/>
    <xf numFmtId="0" fontId="8" fillId="3" borderId="0" xfId="0" applyFont="1" applyFill="1" applyBorder="1" applyAlignment="1">
      <alignment vertical="top"/>
    </xf>
    <xf numFmtId="0" fontId="6" fillId="0" borderId="0" xfId="0" applyFont="1" applyBorder="1" applyAlignment="1">
      <alignment horizontal="center" vertical="top" wrapText="1"/>
    </xf>
    <xf numFmtId="0" fontId="6" fillId="0" borderId="0" xfId="0" applyFont="1" applyBorder="1" applyAlignment="1">
      <alignment horizontal="center" wrapText="1"/>
    </xf>
    <xf numFmtId="0" fontId="0" fillId="0" borderId="0" xfId="0" applyBorder="1" applyAlignment="1">
      <alignment vertical="center"/>
    </xf>
    <xf numFmtId="0" fontId="11" fillId="0" borderId="0" xfId="0" applyFont="1" applyBorder="1" applyAlignment="1">
      <alignment wrapText="1"/>
    </xf>
    <xf numFmtId="0" fontId="0" fillId="0" borderId="0" xfId="0" applyBorder="1" applyAlignment="1"/>
    <xf numFmtId="0" fontId="2" fillId="0" borderId="0" xfId="0" applyFont="1" applyBorder="1" applyAlignment="1"/>
    <xf numFmtId="0" fontId="0" fillId="0" borderId="0" xfId="0" applyBorder="1" applyAlignment="1">
      <alignment vertical="top"/>
    </xf>
    <xf numFmtId="0" fontId="0" fillId="5" borderId="0" xfId="0" applyFill="1" applyAlignment="1"/>
    <xf numFmtId="0" fontId="0" fillId="5" borderId="0" xfId="0" applyFill="1" applyBorder="1" applyAlignment="1"/>
    <xf numFmtId="14" fontId="3" fillId="0" borderId="0" xfId="0" applyNumberFormat="1" applyFont="1" applyFill="1" applyBorder="1" applyAlignment="1" applyProtection="1">
      <alignment horizontal="left"/>
      <protection locked="0"/>
    </xf>
    <xf numFmtId="0" fontId="3" fillId="0" borderId="0" xfId="0" applyFont="1" applyFill="1" applyBorder="1" applyAlignment="1">
      <alignment horizontal="left"/>
    </xf>
    <xf numFmtId="0" fontId="24" fillId="8" borderId="1" xfId="0" applyFont="1" applyFill="1" applyBorder="1" applyAlignment="1">
      <alignment horizontal="center"/>
    </xf>
    <xf numFmtId="8" fontId="23" fillId="2" borderId="1" xfId="0" applyNumberFormat="1" applyFont="1" applyFill="1" applyBorder="1" applyAlignment="1">
      <alignment horizontal="center"/>
    </xf>
    <xf numFmtId="7" fontId="24" fillId="2" borderId="1" xfId="0" applyNumberFormat="1" applyFont="1" applyFill="1" applyBorder="1" applyAlignment="1">
      <alignment horizontal="center"/>
    </xf>
    <xf numFmtId="3" fontId="3" fillId="2" borderId="1" xfId="0" applyNumberFormat="1" applyFont="1" applyFill="1" applyBorder="1" applyAlignment="1">
      <alignment horizontal="center"/>
    </xf>
    <xf numFmtId="8" fontId="24" fillId="2" borderId="1" xfId="0" applyNumberFormat="1" applyFont="1" applyFill="1" applyBorder="1" applyAlignment="1">
      <alignment horizontal="center"/>
    </xf>
    <xf numFmtId="0" fontId="3" fillId="9" borderId="1" xfId="0" applyFont="1" applyFill="1" applyBorder="1" applyAlignment="1">
      <alignment horizontal="center"/>
    </xf>
    <xf numFmtId="1" fontId="3" fillId="4" borderId="1" xfId="1" applyNumberFormat="1" applyFont="1" applyFill="1" applyBorder="1" applyAlignment="1">
      <alignment horizontal="center"/>
    </xf>
    <xf numFmtId="164" fontId="3" fillId="2" borderId="1" xfId="0" applyNumberFormat="1" applyFont="1" applyFill="1" applyBorder="1" applyAlignment="1">
      <alignment horizontal="center"/>
    </xf>
    <xf numFmtId="7" fontId="3" fillId="2" borderId="1" xfId="1" applyNumberFormat="1" applyFont="1" applyFill="1" applyBorder="1" applyAlignment="1">
      <alignment horizontal="left"/>
    </xf>
    <xf numFmtId="1" fontId="3" fillId="4" borderId="1" xfId="0" applyNumberFormat="1" applyFont="1" applyFill="1" applyBorder="1" applyAlignment="1">
      <alignment horizontal="center"/>
    </xf>
    <xf numFmtId="164" fontId="3" fillId="4" borderId="1" xfId="1" applyNumberFormat="1" applyFont="1" applyFill="1" applyBorder="1" applyAlignment="1">
      <alignment horizontal="center"/>
    </xf>
    <xf numFmtId="0" fontId="3" fillId="4" borderId="1" xfId="0" applyFont="1" applyFill="1" applyBorder="1" applyAlignment="1">
      <alignment horizontal="center" vertical="center"/>
    </xf>
    <xf numFmtId="164" fontId="3" fillId="2" borderId="1" xfId="0" applyNumberFormat="1" applyFont="1" applyFill="1" applyBorder="1" applyAlignment="1">
      <alignment horizontal="left" indent="1"/>
    </xf>
    <xf numFmtId="0" fontId="3" fillId="9" borderId="4" xfId="0" applyFont="1" applyFill="1" applyBorder="1" applyAlignment="1">
      <alignment horizontal="center"/>
    </xf>
    <xf numFmtId="164" fontId="3" fillId="4" borderId="4" xfId="1" applyNumberFormat="1" applyFont="1" applyFill="1" applyBorder="1" applyAlignment="1">
      <alignment horizontal="center"/>
    </xf>
    <xf numFmtId="164" fontId="3" fillId="2" borderId="4" xfId="0" applyNumberFormat="1" applyFont="1" applyFill="1" applyBorder="1" applyAlignment="1">
      <alignment horizontal="left" indent="1"/>
    </xf>
    <xf numFmtId="164" fontId="3" fillId="2" borderId="10" xfId="1" applyNumberFormat="1" applyFont="1" applyFill="1" applyBorder="1" applyAlignment="1">
      <alignment horizontal="left" indent="1"/>
    </xf>
    <xf numFmtId="0" fontId="9" fillId="0" borderId="0" xfId="0" applyFont="1" applyFill="1" applyBorder="1"/>
    <xf numFmtId="0" fontId="9" fillId="0" borderId="0" xfId="0" applyFont="1" applyFill="1"/>
    <xf numFmtId="7" fontId="3" fillId="4" borderId="1" xfId="0" applyNumberFormat="1" applyFont="1" applyFill="1" applyBorder="1" applyAlignment="1">
      <alignment horizontal="left"/>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23" fillId="9" borderId="1" xfId="0" applyFont="1" applyFill="1" applyBorder="1" applyAlignment="1">
      <alignment horizontal="center"/>
    </xf>
    <xf numFmtId="3" fontId="3" fillId="4" borderId="1" xfId="0" applyNumberFormat="1" applyFont="1" applyFill="1" applyBorder="1" applyAlignment="1">
      <alignment horizontal="center"/>
    </xf>
    <xf numFmtId="164" fontId="3" fillId="4" borderId="1" xfId="0" applyNumberFormat="1" applyFont="1" applyFill="1" applyBorder="1" applyAlignment="1">
      <alignment horizontal="left"/>
    </xf>
    <xf numFmtId="0" fontId="9" fillId="0" borderId="0" xfId="0" applyFont="1" applyFill="1" applyAlignment="1"/>
    <xf numFmtId="0" fontId="9" fillId="0" borderId="0" xfId="0" applyFont="1" applyFill="1" applyAlignment="1">
      <alignment horizontal="left"/>
    </xf>
    <xf numFmtId="0" fontId="9" fillId="2" borderId="0" xfId="0" applyFont="1" applyFill="1" applyAlignment="1"/>
    <xf numFmtId="0" fontId="9" fillId="9" borderId="0" xfId="0" applyFont="1" applyFill="1" applyAlignment="1"/>
    <xf numFmtId="0" fontId="9" fillId="4" borderId="0" xfId="0" applyFont="1" applyFill="1" applyAlignment="1"/>
    <xf numFmtId="0" fontId="9" fillId="8" borderId="0" xfId="0" applyFont="1" applyFill="1" applyAlignment="1"/>
    <xf numFmtId="0" fontId="3" fillId="0" borderId="0" xfId="0" applyFont="1" applyFill="1" applyBorder="1"/>
    <xf numFmtId="0" fontId="3" fillId="0" borderId="0" xfId="0" applyFont="1" applyFill="1" applyBorder="1" applyAlignment="1"/>
    <xf numFmtId="0" fontId="3" fillId="0" borderId="0" xfId="0" applyFont="1" applyFill="1"/>
    <xf numFmtId="0" fontId="3" fillId="0" borderId="0" xfId="0" applyFont="1" applyFill="1" applyBorder="1" applyAlignment="1">
      <alignment wrapText="1"/>
    </xf>
    <xf numFmtId="0" fontId="3" fillId="0" borderId="0" xfId="0" applyFont="1" applyFill="1" applyAlignment="1">
      <alignment horizontal="center" vertical="center"/>
    </xf>
    <xf numFmtId="0" fontId="24" fillId="0" borderId="0" xfId="0" applyFont="1" applyFill="1"/>
    <xf numFmtId="0" fontId="3" fillId="4" borderId="1" xfId="0" applyFont="1" applyFill="1" applyBorder="1" applyAlignment="1">
      <alignment horizontal="center"/>
    </xf>
    <xf numFmtId="0" fontId="3" fillId="4" borderId="4" xfId="0" applyFont="1" applyFill="1" applyBorder="1" applyAlignment="1">
      <alignment horizontal="center"/>
    </xf>
    <xf numFmtId="0" fontId="3" fillId="0" borderId="1" xfId="0" applyFont="1" applyFill="1" applyBorder="1" applyAlignment="1">
      <alignment horizontal="left"/>
    </xf>
    <xf numFmtId="8" fontId="24" fillId="8" borderId="1" xfId="0" applyNumberFormat="1" applyFont="1" applyFill="1" applyBorder="1" applyAlignment="1">
      <alignment horizontal="center"/>
    </xf>
    <xf numFmtId="0" fontId="3" fillId="3" borderId="1" xfId="0" applyFont="1" applyFill="1" applyBorder="1" applyAlignment="1">
      <alignment horizontal="left"/>
    </xf>
    <xf numFmtId="0" fontId="5" fillId="0" borderId="0" xfId="0" applyFont="1" applyFill="1" applyBorder="1" applyAlignment="1"/>
    <xf numFmtId="0" fontId="3" fillId="0" borderId="0" xfId="0" applyFont="1" applyFill="1" applyBorder="1" applyAlignment="1">
      <alignment horizontal="center"/>
    </xf>
    <xf numFmtId="7" fontId="0" fillId="0" borderId="0" xfId="0" applyNumberFormat="1" applyFont="1" applyFill="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center" wrapText="1"/>
    </xf>
    <xf numFmtId="0" fontId="0" fillId="0" borderId="0" xfId="0"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7" fontId="3" fillId="2" borderId="1" xfId="1" applyNumberFormat="1" applyFont="1" applyFill="1" applyBorder="1" applyAlignment="1">
      <alignment horizontal="left" indent="1"/>
    </xf>
    <xf numFmtId="164" fontId="3" fillId="2" borderId="1" xfId="1" applyNumberFormat="1" applyFont="1" applyFill="1" applyBorder="1" applyAlignment="1">
      <alignment horizontal="left" indent="1"/>
    </xf>
    <xf numFmtId="7" fontId="1" fillId="0" borderId="0" xfId="1" applyNumberFormat="1" applyFont="1" applyFill="1" applyBorder="1" applyAlignment="1">
      <alignment horizontal="left" indent="1"/>
    </xf>
    <xf numFmtId="0" fontId="9" fillId="0" borderId="0" xfId="0" applyFont="1" applyFill="1" applyBorder="1" applyAlignment="1"/>
    <xf numFmtId="3" fontId="0" fillId="0" borderId="0" xfId="0" applyNumberFormat="1" applyFont="1" applyFill="1" applyBorder="1" applyAlignment="1">
      <alignment horizontal="right"/>
    </xf>
    <xf numFmtId="0" fontId="9" fillId="0" borderId="0" xfId="0" applyFont="1" applyFill="1" applyBorder="1" applyAlignment="1">
      <alignment horizontal="left" vertical="center"/>
    </xf>
    <xf numFmtId="0" fontId="31" fillId="0" borderId="0" xfId="0" applyFont="1" applyFill="1" applyBorder="1"/>
    <xf numFmtId="0" fontId="31" fillId="0" borderId="1" xfId="0" applyFont="1" applyFill="1" applyBorder="1"/>
    <xf numFmtId="0" fontId="31" fillId="0" borderId="1" xfId="0" applyFont="1" applyFill="1" applyBorder="1" applyAlignment="1">
      <alignment horizontal="center"/>
    </xf>
    <xf numFmtId="0" fontId="3" fillId="0" borderId="5" xfId="0" applyFont="1" applyFill="1" applyBorder="1" applyAlignment="1">
      <alignment horizontal="right"/>
    </xf>
    <xf numFmtId="0" fontId="3" fillId="0" borderId="5" xfId="0" applyFont="1" applyFill="1" applyBorder="1" applyAlignment="1">
      <alignment horizontal="right" wrapText="1"/>
    </xf>
    <xf numFmtId="0" fontId="3" fillId="0" borderId="1" xfId="0" applyFont="1" applyFill="1" applyBorder="1" applyAlignment="1">
      <alignment horizontal="right"/>
    </xf>
    <xf numFmtId="0" fontId="3" fillId="0" borderId="1" xfId="0" applyFont="1" applyFill="1" applyBorder="1" applyAlignment="1">
      <alignment horizontal="right" wrapText="1"/>
    </xf>
    <xf numFmtId="0" fontId="3" fillId="3" borderId="2" xfId="0" applyFont="1" applyFill="1" applyBorder="1"/>
    <xf numFmtId="0" fontId="9" fillId="3" borderId="0" xfId="0" applyFont="1" applyFill="1"/>
    <xf numFmtId="0" fontId="9" fillId="3" borderId="0" xfId="0" applyFont="1" applyFill="1" applyAlignment="1">
      <alignment horizontal="center"/>
    </xf>
    <xf numFmtId="0" fontId="0" fillId="3" borderId="0" xfId="0" applyFont="1" applyFill="1"/>
    <xf numFmtId="0" fontId="9" fillId="3" borderId="0" xfId="0" applyFont="1" applyFill="1" applyAlignment="1">
      <alignment horizontal="left"/>
    </xf>
    <xf numFmtId="0" fontId="3" fillId="3" borderId="1" xfId="0" applyFont="1" applyFill="1" applyBorder="1"/>
    <xf numFmtId="0" fontId="3" fillId="3" borderId="1" xfId="0" applyFont="1" applyFill="1" applyBorder="1" applyAlignment="1">
      <alignment wrapText="1"/>
    </xf>
    <xf numFmtId="0" fontId="0" fillId="3" borderId="0" xfId="0" applyFont="1" applyFill="1" applyAlignment="1">
      <alignment wrapText="1"/>
    </xf>
    <xf numFmtId="17" fontId="0" fillId="3" borderId="0" xfId="0" applyNumberFormat="1" applyFont="1" applyFill="1"/>
    <xf numFmtId="44" fontId="1" fillId="3" borderId="0" xfId="1" applyFont="1" applyFill="1" applyBorder="1"/>
    <xf numFmtId="44" fontId="1" fillId="3" borderId="0" xfId="1" applyFont="1" applyFill="1"/>
    <xf numFmtId="0" fontId="0" fillId="3" borderId="1" xfId="0" applyFont="1" applyFill="1" applyBorder="1" applyAlignment="1">
      <alignment wrapText="1"/>
    </xf>
    <xf numFmtId="0" fontId="10" fillId="3" borderId="1" xfId="0" applyFont="1" applyFill="1" applyBorder="1" applyAlignment="1">
      <alignment wrapText="1"/>
    </xf>
    <xf numFmtId="164" fontId="1" fillId="3" borderId="0" xfId="1" applyNumberFormat="1" applyFont="1" applyFill="1" applyBorder="1" applyAlignment="1"/>
    <xf numFmtId="0" fontId="1" fillId="3" borderId="0" xfId="1" applyNumberFormat="1" applyFont="1" applyFill="1" applyBorder="1" applyAlignment="1"/>
    <xf numFmtId="0" fontId="0" fillId="3" borderId="1" xfId="0" applyFont="1" applyFill="1" applyBorder="1" applyAlignment="1">
      <alignment horizontal="center" wrapText="1"/>
    </xf>
    <xf numFmtId="0" fontId="0" fillId="3" borderId="1" xfId="0" applyFont="1" applyFill="1" applyBorder="1" applyAlignment="1">
      <alignment horizontal="center"/>
    </xf>
    <xf numFmtId="0" fontId="0" fillId="2" borderId="1" xfId="0" applyFont="1" applyFill="1" applyBorder="1" applyAlignment="1">
      <alignment horizontal="center"/>
    </xf>
    <xf numFmtId="0" fontId="0" fillId="2" borderId="1" xfId="0"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4" fontId="0" fillId="4"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xf>
    <xf numFmtId="0" fontId="15" fillId="3" borderId="0" xfId="0" applyFont="1" applyFill="1" applyAlignment="1">
      <alignment wrapText="1"/>
    </xf>
    <xf numFmtId="0" fontId="15" fillId="3" borderId="0" xfId="0" applyFont="1" applyFill="1" applyAlignment="1">
      <alignment horizontal="right" wrapText="1"/>
    </xf>
    <xf numFmtId="0" fontId="15" fillId="3" borderId="0" xfId="0" applyFont="1" applyFill="1" applyAlignment="1">
      <alignment horizontal="right"/>
    </xf>
    <xf numFmtId="164" fontId="15" fillId="3" borderId="0" xfId="0" applyNumberFormat="1" applyFont="1" applyFill="1" applyAlignment="1">
      <alignment horizontal="right"/>
    </xf>
    <xf numFmtId="164" fontId="0" fillId="3" borderId="0" xfId="0" applyNumberFormat="1" applyFont="1" applyFill="1"/>
    <xf numFmtId="164" fontId="15" fillId="3" borderId="0" xfId="0" applyNumberFormat="1" applyFont="1" applyFill="1"/>
    <xf numFmtId="164" fontId="0" fillId="3" borderId="1" xfId="0" applyNumberFormat="1" applyFont="1" applyFill="1" applyBorder="1" applyAlignment="1">
      <alignment horizontal="center"/>
    </xf>
    <xf numFmtId="164" fontId="0" fillId="4" borderId="1" xfId="0" applyNumberFormat="1" applyFont="1" applyFill="1" applyBorder="1" applyAlignment="1">
      <alignment horizontal="center"/>
    </xf>
    <xf numFmtId="0" fontId="15" fillId="3" borderId="0" xfId="0" applyFont="1" applyFill="1" applyBorder="1" applyAlignment="1">
      <alignment horizontal="right"/>
    </xf>
    <xf numFmtId="164" fontId="0" fillId="3" borderId="0" xfId="0" applyNumberFormat="1" applyFont="1" applyFill="1" applyAlignment="1">
      <alignment horizontal="center"/>
    </xf>
    <xf numFmtId="0" fontId="0" fillId="2" borderId="1" xfId="0" applyFont="1" applyFill="1" applyBorder="1" applyAlignment="1">
      <alignment horizontal="center" vertical="top"/>
    </xf>
    <xf numFmtId="0" fontId="0" fillId="2" borderId="1" xfId="0" applyFont="1" applyFill="1" applyBorder="1" applyAlignment="1">
      <alignment horizontal="center" wrapText="1"/>
    </xf>
    <xf numFmtId="164" fontId="15" fillId="3" borderId="0" xfId="0" applyNumberFormat="1" applyFont="1" applyFill="1" applyAlignment="1">
      <alignment horizontal="center"/>
    </xf>
    <xf numFmtId="0" fontId="0" fillId="3" borderId="1" xfId="0" applyFont="1" applyFill="1" applyBorder="1"/>
    <xf numFmtId="0" fontId="6" fillId="3" borderId="1" xfId="0" applyFont="1" applyFill="1" applyBorder="1"/>
    <xf numFmtId="0" fontId="14" fillId="3" borderId="0" xfId="0" applyFont="1" applyFill="1"/>
    <xf numFmtId="0" fontId="6" fillId="3" borderId="1" xfId="0" applyFont="1" applyFill="1" applyBorder="1" applyAlignment="1">
      <alignment vertical="center" wrapText="1"/>
    </xf>
    <xf numFmtId="0" fontId="14" fillId="3" borderId="0" xfId="0" applyFont="1" applyFill="1" applyAlignment="1">
      <alignment horizontal="right"/>
    </xf>
    <xf numFmtId="0" fontId="6" fillId="3" borderId="0" xfId="0" applyFont="1" applyFill="1" applyAlignment="1">
      <alignment vertical="center" wrapText="1"/>
    </xf>
    <xf numFmtId="0" fontId="32" fillId="3" borderId="1" xfId="0" applyFont="1" applyFill="1" applyBorder="1"/>
    <xf numFmtId="164" fontId="33" fillId="2" borderId="1" xfId="0" applyNumberFormat="1" applyFont="1" applyFill="1" applyBorder="1" applyAlignment="1">
      <alignment horizontal="left"/>
    </xf>
    <xf numFmtId="7" fontId="0" fillId="2" borderId="1" xfId="0" applyNumberFormat="1" applyFont="1" applyFill="1" applyBorder="1" applyAlignment="1">
      <alignment horizontal="center" vertical="center" wrapText="1"/>
    </xf>
    <xf numFmtId="7" fontId="0" fillId="2" borderId="1" xfId="0" applyNumberFormat="1" applyFont="1" applyFill="1" applyBorder="1" applyAlignment="1">
      <alignment horizontal="center"/>
    </xf>
    <xf numFmtId="3" fontId="0" fillId="2" borderId="1" xfId="0" applyNumberFormat="1" applyFont="1" applyFill="1" applyBorder="1" applyAlignment="1">
      <alignment horizontal="center" wrapText="1"/>
    </xf>
    <xf numFmtId="0" fontId="15" fillId="3" borderId="9" xfId="0" applyFont="1" applyFill="1" applyBorder="1" applyAlignment="1">
      <alignment horizontal="right"/>
    </xf>
    <xf numFmtId="0" fontId="15" fillId="3" borderId="8" xfId="0" applyFont="1" applyFill="1" applyBorder="1" applyAlignment="1">
      <alignment horizontal="right"/>
    </xf>
    <xf numFmtId="0" fontId="3" fillId="3" borderId="2" xfId="0" applyFont="1" applyFill="1" applyBorder="1" applyAlignment="1">
      <alignment horizontal="left"/>
    </xf>
    <xf numFmtId="0" fontId="0" fillId="3" borderId="0" xfId="0" applyFont="1" applyFill="1" applyBorder="1"/>
    <xf numFmtId="0" fontId="0" fillId="0" borderId="0" xfId="0" applyBorder="1" applyAlignment="1">
      <alignment horizontal="center"/>
    </xf>
    <xf numFmtId="0" fontId="0" fillId="0" borderId="0" xfId="0" applyAlignment="1">
      <alignment horizontal="center" wrapText="1"/>
    </xf>
    <xf numFmtId="0" fontId="0" fillId="0" borderId="0" xfId="0" applyAlignment="1">
      <alignment horizontal="center" vertical="top" wrapText="1"/>
    </xf>
    <xf numFmtId="0" fontId="0" fillId="0" borderId="0" xfId="0" applyBorder="1" applyAlignment="1">
      <alignment horizontal="left" vertical="top" wrapText="1"/>
    </xf>
    <xf numFmtId="0" fontId="0" fillId="0" borderId="8" xfId="0" applyBorder="1" applyAlignment="1">
      <alignment horizontal="center" wrapText="1"/>
    </xf>
    <xf numFmtId="0" fontId="0" fillId="0" borderId="0" xfId="0" applyAlignment="1">
      <alignment horizontal="center"/>
    </xf>
    <xf numFmtId="0" fontId="11" fillId="0" borderId="8" xfId="0" applyFont="1" applyBorder="1" applyAlignment="1">
      <alignment horizontal="center" vertical="top"/>
    </xf>
    <xf numFmtId="0" fontId="11" fillId="0" borderId="0" xfId="0" applyFont="1" applyBorder="1" applyAlignment="1">
      <alignment horizontal="center" vertical="top"/>
    </xf>
    <xf numFmtId="0" fontId="0" fillId="0" borderId="0" xfId="0" applyBorder="1" applyAlignment="1">
      <alignment horizontal="left" vertical="center" wrapText="1"/>
    </xf>
    <xf numFmtId="0" fontId="2" fillId="0" borderId="0" xfId="0" applyFont="1" applyBorder="1" applyAlignment="1">
      <alignment horizontal="left" wrapText="1"/>
    </xf>
    <xf numFmtId="0" fontId="17" fillId="0" borderId="8" xfId="0" applyFont="1" applyBorder="1" applyAlignment="1">
      <alignment horizontal="center"/>
    </xf>
    <xf numFmtId="0" fontId="17" fillId="0" borderId="0" xfId="0" applyFont="1" applyBorder="1" applyAlignment="1">
      <alignment horizontal="center"/>
    </xf>
    <xf numFmtId="0" fontId="0" fillId="0" borderId="0" xfId="0" applyAlignment="1">
      <alignment horizontal="left" vertical="top" wrapText="1"/>
    </xf>
    <xf numFmtId="0" fontId="2" fillId="0" borderId="0" xfId="0" applyFont="1" applyAlignment="1">
      <alignment horizontal="left" wrapText="1"/>
    </xf>
    <xf numFmtId="0" fontId="8" fillId="2" borderId="0" xfId="0" applyFont="1" applyFill="1" applyAlignment="1">
      <alignment horizontal="left" vertical="top"/>
    </xf>
    <xf numFmtId="0" fontId="8" fillId="0" borderId="0" xfId="0" applyFont="1" applyAlignment="1">
      <alignment horizontal="center"/>
    </xf>
    <xf numFmtId="0" fontId="8" fillId="4" borderId="0" xfId="0" applyFont="1" applyFill="1" applyAlignment="1">
      <alignment horizontal="left" vertical="top"/>
    </xf>
    <xf numFmtId="0" fontId="17" fillId="3" borderId="5"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6" xfId="0" applyFont="1" applyFill="1" applyBorder="1" applyAlignment="1">
      <alignment horizontal="center" vertical="center" wrapText="1"/>
    </xf>
    <xf numFmtId="164" fontId="17" fillId="2" borderId="5" xfId="1" applyNumberFormat="1" applyFont="1" applyFill="1" applyBorder="1" applyAlignment="1">
      <alignment horizontal="center"/>
    </xf>
    <xf numFmtId="164" fontId="17" fillId="2" borderId="6" xfId="1" applyNumberFormat="1" applyFont="1" applyFill="1" applyBorder="1" applyAlignment="1">
      <alignment horizontal="center"/>
    </xf>
    <xf numFmtId="164" fontId="17" fillId="2" borderId="5" xfId="0" applyNumberFormat="1" applyFont="1" applyFill="1" applyBorder="1" applyAlignment="1">
      <alignment horizontal="center"/>
    </xf>
    <xf numFmtId="164" fontId="17" fillId="2" borderId="6" xfId="0" applyNumberFormat="1" applyFont="1" applyFill="1" applyBorder="1" applyAlignment="1">
      <alignment horizontal="center"/>
    </xf>
    <xf numFmtId="0" fontId="17" fillId="3" borderId="5" xfId="0" applyFont="1" applyFill="1" applyBorder="1" applyAlignment="1">
      <alignment horizontal="center"/>
    </xf>
    <xf numFmtId="0" fontId="17" fillId="3" borderId="3" xfId="0" applyFont="1" applyFill="1" applyBorder="1" applyAlignment="1">
      <alignment horizontal="center"/>
    </xf>
    <xf numFmtId="0" fontId="17" fillId="3" borderId="6" xfId="0" applyFont="1" applyFill="1" applyBorder="1" applyAlignment="1">
      <alignment horizontal="center"/>
    </xf>
    <xf numFmtId="0" fontId="11" fillId="0" borderId="0" xfId="0" applyFont="1" applyAlignment="1">
      <alignment horizontal="center" wrapText="1"/>
    </xf>
    <xf numFmtId="0" fontId="11" fillId="2" borderId="5" xfId="0" applyFont="1" applyFill="1" applyBorder="1" applyAlignment="1">
      <alignment horizontal="center" wrapText="1"/>
    </xf>
    <xf numFmtId="0" fontId="11" fillId="2" borderId="6" xfId="0" applyFont="1" applyFill="1" applyBorder="1" applyAlignment="1">
      <alignment horizontal="center" wrapText="1"/>
    </xf>
    <xf numFmtId="0" fontId="11" fillId="0" borderId="5" xfId="0" applyFont="1" applyBorder="1" applyAlignment="1">
      <alignment horizontal="left" vertical="top"/>
    </xf>
    <xf numFmtId="0" fontId="11" fillId="0" borderId="3" xfId="0" applyFont="1" applyBorder="1" applyAlignment="1">
      <alignment horizontal="left" vertical="top"/>
    </xf>
    <xf numFmtId="0" fontId="11" fillId="0" borderId="6" xfId="0" applyFont="1" applyBorder="1" applyAlignment="1">
      <alignment horizontal="left" vertical="top"/>
    </xf>
    <xf numFmtId="0" fontId="11" fillId="0" borderId="0" xfId="0" applyFont="1" applyAlignment="1">
      <alignment horizontal="center" vertical="top"/>
    </xf>
    <xf numFmtId="0" fontId="13" fillId="3" borderId="0" xfId="0" applyFont="1" applyFill="1" applyAlignment="1">
      <alignment horizontal="center" vertical="center" wrapText="1"/>
    </xf>
    <xf numFmtId="0" fontId="2" fillId="0" borderId="0" xfId="0" applyFont="1" applyAlignment="1">
      <alignment horizontal="left"/>
    </xf>
    <xf numFmtId="0" fontId="11" fillId="0" borderId="0" xfId="0" applyFont="1" applyBorder="1" applyAlignment="1">
      <alignment horizontal="center"/>
    </xf>
    <xf numFmtId="0" fontId="0" fillId="5" borderId="0" xfId="0" applyFill="1" applyAlignment="1">
      <alignment horizontal="center"/>
    </xf>
    <xf numFmtId="0" fontId="0" fillId="0" borderId="0" xfId="0" applyAlignment="1">
      <alignment horizontal="left" vertical="top"/>
    </xf>
    <xf numFmtId="0" fontId="0" fillId="0" borderId="0" xfId="0" applyAlignment="1">
      <alignment horizontal="left"/>
    </xf>
    <xf numFmtId="0" fontId="0" fillId="0" borderId="8" xfId="0" applyBorder="1" applyAlignment="1">
      <alignment horizontal="center"/>
    </xf>
    <xf numFmtId="0" fontId="11" fillId="0" borderId="5" xfId="0" applyFont="1" applyBorder="1" applyAlignment="1">
      <alignment horizontal="center" wrapText="1"/>
    </xf>
    <xf numFmtId="0" fontId="11" fillId="0" borderId="6" xfId="0" applyFont="1" applyBorder="1" applyAlignment="1">
      <alignment horizontal="center" wrapText="1"/>
    </xf>
    <xf numFmtId="0" fontId="17" fillId="0" borderId="5" xfId="0" applyFont="1" applyBorder="1" applyAlignment="1">
      <alignment horizontal="left"/>
    </xf>
    <xf numFmtId="0" fontId="17" fillId="0" borderId="3" xfId="0" applyFont="1" applyBorder="1" applyAlignment="1">
      <alignment horizontal="left"/>
    </xf>
    <xf numFmtId="0" fontId="17" fillId="0" borderId="6" xfId="0" applyFont="1" applyBorder="1" applyAlignment="1">
      <alignment horizontal="left"/>
    </xf>
    <xf numFmtId="0" fontId="17" fillId="4" borderId="5" xfId="0" applyFont="1" applyFill="1" applyBorder="1" applyAlignment="1">
      <alignment horizontal="center"/>
    </xf>
    <xf numFmtId="0" fontId="17" fillId="4" borderId="6" xfId="0" applyFont="1" applyFill="1" applyBorder="1" applyAlignment="1">
      <alignment horizontal="center"/>
    </xf>
    <xf numFmtId="7" fontId="17" fillId="2" borderId="5" xfId="0" applyNumberFormat="1" applyFont="1" applyFill="1" applyBorder="1" applyAlignment="1">
      <alignment horizontal="center"/>
    </xf>
    <xf numFmtId="7" fontId="17" fillId="2" borderId="6" xfId="0" applyNumberFormat="1" applyFont="1" applyFill="1" applyBorder="1" applyAlignment="1">
      <alignment horizontal="center"/>
    </xf>
    <xf numFmtId="0" fontId="26" fillId="0" borderId="0" xfId="2" applyFont="1" applyFill="1" applyBorder="1" applyAlignment="1">
      <alignment horizontal="center" vertical="center"/>
    </xf>
    <xf numFmtId="0" fontId="27" fillId="0" borderId="0" xfId="2" applyFont="1" applyFill="1" applyBorder="1" applyAlignment="1">
      <alignment horizontal="center" vertical="center"/>
    </xf>
    <xf numFmtId="0" fontId="3" fillId="8" borderId="1" xfId="0" applyFont="1" applyFill="1" applyBorder="1" applyAlignment="1" applyProtection="1">
      <alignment horizontal="left"/>
      <protection locked="0"/>
    </xf>
    <xf numFmtId="0" fontId="3" fillId="3" borderId="1" xfId="0" applyFont="1" applyFill="1" applyBorder="1" applyAlignment="1">
      <alignment horizontal="left" wrapText="1"/>
    </xf>
    <xf numFmtId="0" fontId="3" fillId="8" borderId="1" xfId="0" applyFont="1" applyFill="1" applyBorder="1" applyAlignment="1">
      <alignment horizontal="left" wrapText="1"/>
    </xf>
    <xf numFmtId="0" fontId="23" fillId="8" borderId="1" xfId="0" applyFont="1" applyFill="1" applyBorder="1" applyAlignment="1" applyProtection="1">
      <alignment horizontal="left"/>
      <protection locked="0"/>
    </xf>
    <xf numFmtId="0" fontId="3" fillId="8" borderId="1" xfId="0" applyFont="1" applyFill="1" applyBorder="1" applyAlignment="1">
      <alignment horizontal="left"/>
    </xf>
    <xf numFmtId="0" fontId="3" fillId="0" borderId="1" xfId="0" applyFont="1" applyFill="1" applyBorder="1" applyAlignment="1">
      <alignment horizontal="left"/>
    </xf>
    <xf numFmtId="14" fontId="3" fillId="8" borderId="1" xfId="0" applyNumberFormat="1" applyFont="1" applyFill="1" applyBorder="1" applyAlignment="1" applyProtection="1">
      <alignment horizontal="left"/>
      <protection locked="0"/>
    </xf>
    <xf numFmtId="0" fontId="3" fillId="4" borderId="1" xfId="0" applyFont="1" applyFill="1" applyBorder="1" applyAlignment="1">
      <alignment horizontal="left"/>
    </xf>
    <xf numFmtId="7" fontId="3" fillId="2" borderId="1" xfId="0" applyNumberFormat="1" applyFont="1" applyFill="1" applyBorder="1" applyAlignment="1">
      <alignment horizontal="center"/>
    </xf>
    <xf numFmtId="1" fontId="3" fillId="8" borderId="1" xfId="0" applyNumberFormat="1" applyFont="1" applyFill="1" applyBorder="1" applyAlignment="1"/>
    <xf numFmtId="0" fontId="3" fillId="4" borderId="1" xfId="0" applyFont="1" applyFill="1" applyBorder="1" applyAlignment="1">
      <alignment horizontal="left" wrapText="1"/>
    </xf>
    <xf numFmtId="0" fontId="28" fillId="0" borderId="16" xfId="0" applyFont="1" applyFill="1" applyBorder="1" applyAlignment="1">
      <alignment horizontal="left"/>
    </xf>
    <xf numFmtId="0" fontId="28" fillId="0" borderId="0" xfId="0" applyFont="1" applyFill="1" applyBorder="1" applyAlignment="1">
      <alignment horizontal="left"/>
    </xf>
    <xf numFmtId="0" fontId="24" fillId="0" borderId="10" xfId="0" applyFont="1" applyFill="1" applyBorder="1" applyAlignment="1">
      <alignment horizontal="right"/>
    </xf>
    <xf numFmtId="0" fontId="24" fillId="0" borderId="13" xfId="0" applyFont="1" applyFill="1" applyBorder="1" applyAlignment="1">
      <alignment horizontal="right"/>
    </xf>
    <xf numFmtId="0" fontId="24" fillId="0" borderId="1" xfId="0" applyFont="1" applyFill="1" applyBorder="1" applyAlignment="1">
      <alignment horizontal="right"/>
    </xf>
    <xf numFmtId="0" fontId="24" fillId="0" borderId="5" xfId="0" applyFont="1" applyFill="1" applyBorder="1" applyAlignment="1">
      <alignment horizontal="right"/>
    </xf>
    <xf numFmtId="164" fontId="3" fillId="8" borderId="1" xfId="0" applyNumberFormat="1" applyFont="1" applyFill="1" applyBorder="1" applyAlignment="1">
      <alignment horizontal="center"/>
    </xf>
    <xf numFmtId="0" fontId="3" fillId="4" borderId="1" xfId="0" applyFont="1" applyFill="1" applyBorder="1" applyAlignment="1">
      <alignment horizontal="center"/>
    </xf>
    <xf numFmtId="7" fontId="3" fillId="4" borderId="1" xfId="1" applyNumberFormat="1" applyFont="1" applyFill="1" applyBorder="1" applyAlignment="1">
      <alignment horizont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right" wrapText="1"/>
    </xf>
    <xf numFmtId="0" fontId="3" fillId="0" borderId="1"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4" borderId="4" xfId="0" applyFont="1" applyFill="1" applyBorder="1" applyAlignment="1">
      <alignment horizontal="center"/>
    </xf>
    <xf numFmtId="3" fontId="3" fillId="3" borderId="1" xfId="0" applyNumberFormat="1" applyFont="1" applyFill="1" applyBorder="1" applyAlignment="1">
      <alignment horizontal="right" wrapText="1"/>
    </xf>
    <xf numFmtId="3" fontId="3" fillId="3" borderId="5" xfId="0" applyNumberFormat="1" applyFont="1" applyFill="1" applyBorder="1" applyAlignment="1">
      <alignment horizontal="right" wrapText="1"/>
    </xf>
    <xf numFmtId="3" fontId="3" fillId="3" borderId="10" xfId="0" applyNumberFormat="1" applyFont="1" applyFill="1" applyBorder="1" applyAlignment="1">
      <alignment horizontal="right" wrapText="1"/>
    </xf>
    <xf numFmtId="14" fontId="3" fillId="4" borderId="1" xfId="0" applyNumberFormat="1" applyFont="1" applyFill="1" applyBorder="1" applyAlignment="1">
      <alignment horizontal="center"/>
    </xf>
    <xf numFmtId="0" fontId="23" fillId="4" borderId="1" xfId="3" applyFont="1" applyFill="1" applyBorder="1" applyAlignment="1">
      <alignment horizontal="center"/>
    </xf>
    <xf numFmtId="0" fontId="25" fillId="4" borderId="1" xfId="3" applyFont="1" applyFill="1" applyBorder="1" applyAlignment="1">
      <alignment horizontal="center"/>
    </xf>
    <xf numFmtId="0" fontId="3" fillId="4" borderId="1" xfId="0" applyFont="1" applyFill="1" applyBorder="1" applyAlignment="1">
      <alignment horizontal="center" wrapText="1"/>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5" xfId="0" applyFont="1" applyFill="1" applyBorder="1" applyAlignment="1">
      <alignment horizontal="center" wrapText="1"/>
    </xf>
    <xf numFmtId="0" fontId="3" fillId="4" borderId="3" xfId="0" applyFont="1" applyFill="1" applyBorder="1" applyAlignment="1">
      <alignment horizontal="center" wrapText="1"/>
    </xf>
    <xf numFmtId="0" fontId="3" fillId="4" borderId="6" xfId="0" applyFont="1" applyFill="1" applyBorder="1" applyAlignment="1">
      <alignment horizontal="center" wrapText="1"/>
    </xf>
    <xf numFmtId="0" fontId="30" fillId="0" borderId="4" xfId="0" applyFont="1" applyFill="1" applyBorder="1" applyAlignment="1">
      <alignment horizontal="center"/>
    </xf>
    <xf numFmtId="0" fontId="30" fillId="0" borderId="17" xfId="0" applyFont="1" applyFill="1" applyBorder="1" applyAlignment="1">
      <alignment horizontal="center"/>
    </xf>
    <xf numFmtId="0" fontId="30" fillId="0" borderId="10" xfId="0" applyFont="1" applyFill="1" applyBorder="1" applyAlignment="1">
      <alignment horizontal="center"/>
    </xf>
    <xf numFmtId="0" fontId="31" fillId="0" borderId="1" xfId="0" applyFont="1" applyFill="1" applyBorder="1" applyAlignment="1">
      <alignment horizontal="left"/>
    </xf>
    <xf numFmtId="0" fontId="30" fillId="0" borderId="0" xfId="0" applyFont="1" applyFill="1" applyBorder="1" applyAlignment="1">
      <alignment horizontal="center"/>
    </xf>
    <xf numFmtId="0" fontId="30" fillId="0" borderId="11" xfId="0" applyFont="1" applyFill="1" applyBorder="1" applyAlignment="1">
      <alignment horizontal="center"/>
    </xf>
    <xf numFmtId="0" fontId="30" fillId="0" borderId="12" xfId="0" applyFont="1" applyFill="1" applyBorder="1" applyAlignment="1">
      <alignment horizontal="center"/>
    </xf>
    <xf numFmtId="0" fontId="30" fillId="0" borderId="8" xfId="0" applyFont="1" applyFill="1" applyBorder="1" applyAlignment="1">
      <alignment horizontal="center"/>
    </xf>
    <xf numFmtId="0" fontId="30" fillId="0" borderId="9" xfId="0" applyFont="1" applyFill="1" applyBorder="1" applyAlignment="1">
      <alignment horizontal="center"/>
    </xf>
    <xf numFmtId="0" fontId="30" fillId="0" borderId="13" xfId="0" applyFont="1" applyFill="1" applyBorder="1" applyAlignment="1">
      <alignment horizontal="center"/>
    </xf>
    <xf numFmtId="0" fontId="30" fillId="0" borderId="14" xfId="0" applyFont="1" applyFill="1" applyBorder="1" applyAlignment="1">
      <alignment horizontal="center"/>
    </xf>
    <xf numFmtId="3" fontId="3" fillId="3" borderId="3" xfId="0" applyNumberFormat="1" applyFont="1" applyFill="1" applyBorder="1" applyAlignment="1">
      <alignment horizontal="right" wrapText="1"/>
    </xf>
    <xf numFmtId="3" fontId="3" fillId="3" borderId="6" xfId="0" applyNumberFormat="1" applyFont="1" applyFill="1" applyBorder="1" applyAlignment="1">
      <alignment horizontal="right" wrapText="1"/>
    </xf>
    <xf numFmtId="0" fontId="30" fillId="0" borderId="1" xfId="0" applyFont="1" applyFill="1" applyBorder="1" applyAlignment="1">
      <alignment horizontal="center"/>
    </xf>
    <xf numFmtId="14" fontId="30" fillId="0" borderId="1" xfId="0" applyNumberFormat="1" applyFont="1" applyFill="1" applyBorder="1" applyAlignment="1">
      <alignment horizontal="center"/>
    </xf>
    <xf numFmtId="0" fontId="30" fillId="0" borderId="15" xfId="0" applyFont="1" applyFill="1" applyBorder="1" applyAlignment="1">
      <alignment horizontal="center"/>
    </xf>
    <xf numFmtId="0" fontId="30" fillId="0" borderId="16" xfId="0" applyFont="1" applyFill="1" applyBorder="1" applyAlignment="1">
      <alignment horizontal="center"/>
    </xf>
    <xf numFmtId="0" fontId="0" fillId="3" borderId="1" xfId="0" applyFont="1" applyFill="1" applyBorder="1" applyAlignment="1">
      <alignment horizontal="right"/>
    </xf>
    <xf numFmtId="0" fontId="15" fillId="3" borderId="0" xfId="0" applyFont="1" applyFill="1" applyBorder="1" applyAlignment="1">
      <alignment horizontal="center"/>
    </xf>
    <xf numFmtId="0" fontId="15" fillId="3" borderId="1" xfId="0" applyFont="1" applyFill="1" applyBorder="1" applyAlignment="1">
      <alignment horizontal="right"/>
    </xf>
    <xf numFmtId="164" fontId="0" fillId="2" borderId="4" xfId="0" applyNumberFormat="1" applyFont="1" applyFill="1" applyBorder="1" applyAlignment="1">
      <alignment horizontal="center"/>
    </xf>
    <xf numFmtId="164" fontId="0" fillId="2" borderId="10" xfId="0" applyNumberFormat="1" applyFont="1" applyFill="1" applyBorder="1" applyAlignment="1">
      <alignment horizontal="center"/>
    </xf>
    <xf numFmtId="0" fontId="0" fillId="3" borderId="4" xfId="0" applyFont="1" applyFill="1" applyBorder="1" applyAlignment="1">
      <alignment horizontal="center" wrapText="1"/>
    </xf>
    <xf numFmtId="0" fontId="0" fillId="3" borderId="10" xfId="0" applyFont="1" applyFill="1" applyBorder="1" applyAlignment="1">
      <alignment horizontal="center" wrapText="1"/>
    </xf>
    <xf numFmtId="0" fontId="0" fillId="3" borderId="5" xfId="0" applyFont="1" applyFill="1" applyBorder="1" applyAlignment="1">
      <alignment horizontal="right"/>
    </xf>
  </cellXfs>
  <cellStyles count="4">
    <cellStyle name="Currency" xfId="1" builtinId="4"/>
    <cellStyle name="Heading 2" xfId="2" builtinId="17"/>
    <cellStyle name="Hyperlink" xfId="3" builtinId="8"/>
    <cellStyle name="Normal" xfId="0" builtinId="0"/>
  </cellStyles>
  <dxfs count="2">
    <dxf>
      <fill>
        <patternFill>
          <bgColor rgb="FF00B050"/>
        </patternFill>
      </fill>
    </dxf>
    <dxf>
      <fill>
        <patternFill>
          <bgColor rgb="FFFF0000"/>
        </patternFill>
      </fill>
    </dxf>
  </dxfs>
  <tableStyles count="0" defaultTableStyle="TableStyleMedium9" defaultPivotStyle="PivotStyleLight16"/>
  <colors>
    <mruColors>
      <color rgb="FFFFFF99"/>
      <color rgb="FFE6E6E6"/>
      <color rgb="FFCCFF66"/>
      <color rgb="FF99C9F9"/>
      <color rgb="FFEDC5B5"/>
      <color rgb="FF75B6F7"/>
      <color rgb="FF3896F4"/>
      <color rgb="FF74A6F8"/>
      <color rgb="FFB7E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E82"/>
  <sheetViews>
    <sheetView topLeftCell="A39" zoomScale="80" zoomScaleNormal="80" workbookViewId="0">
      <selection activeCell="R62" sqref="N61:AE62"/>
    </sheetView>
  </sheetViews>
  <sheetFormatPr defaultRowHeight="15" x14ac:dyDescent="0.25"/>
  <cols>
    <col min="2" max="2" width="13.28515625" customWidth="1"/>
    <col min="3" max="3" width="12.85546875" customWidth="1"/>
    <col min="4" max="4" width="14.85546875" bestFit="1" customWidth="1"/>
    <col min="5" max="5" width="13.5703125" customWidth="1"/>
    <col min="7" max="7" width="13.28515625" customWidth="1"/>
    <col min="8" max="8" width="11.140625" customWidth="1"/>
    <col min="9" max="9" width="14.140625" customWidth="1"/>
    <col min="10" max="10" width="12.28515625" customWidth="1"/>
    <col min="11" max="11" width="16.7109375" customWidth="1"/>
    <col min="12" max="12" width="10.5703125" customWidth="1"/>
    <col min="13" max="13" width="8.85546875" style="46"/>
  </cols>
  <sheetData>
    <row r="1" spans="1:19" x14ac:dyDescent="0.25">
      <c r="A1" s="219"/>
      <c r="B1" s="219"/>
      <c r="C1" s="219"/>
      <c r="D1" s="219"/>
      <c r="E1" s="219"/>
      <c r="F1" s="219"/>
      <c r="G1" s="219"/>
      <c r="H1" s="219"/>
      <c r="I1" s="219"/>
      <c r="J1" s="219"/>
      <c r="K1" s="219"/>
      <c r="L1" s="219"/>
      <c r="M1" s="219"/>
      <c r="N1" s="84"/>
      <c r="O1" s="84"/>
      <c r="P1" s="84"/>
      <c r="Q1" s="84"/>
      <c r="R1" s="84"/>
      <c r="S1" s="84"/>
    </row>
    <row r="2" spans="1:19" x14ac:dyDescent="0.25">
      <c r="A2" s="234" t="s">
        <v>122</v>
      </c>
      <c r="B2" s="234"/>
      <c r="C2" s="234"/>
      <c r="D2" s="234"/>
      <c r="E2" s="234"/>
      <c r="F2" s="234"/>
      <c r="G2" s="234"/>
      <c r="H2" s="234"/>
      <c r="I2" s="234"/>
      <c r="J2" s="234"/>
      <c r="K2" s="234"/>
      <c r="L2" s="234"/>
      <c r="M2" s="234"/>
    </row>
    <row r="3" spans="1:19" ht="10.15" customHeight="1" x14ac:dyDescent="0.25">
      <c r="A3" s="234"/>
      <c r="B3" s="234"/>
      <c r="C3" s="234"/>
      <c r="D3" s="234"/>
      <c r="E3" s="234"/>
      <c r="F3" s="234"/>
      <c r="G3" s="234"/>
      <c r="H3" s="234"/>
      <c r="I3" s="234"/>
      <c r="J3" s="234"/>
      <c r="K3" s="234"/>
      <c r="L3" s="234"/>
      <c r="M3" s="234"/>
    </row>
    <row r="4" spans="1:19" s="5" customFormat="1" ht="45" customHeight="1" x14ac:dyDescent="0.25">
      <c r="A4" s="220"/>
      <c r="B4" s="220"/>
      <c r="C4" s="221" t="s">
        <v>127</v>
      </c>
      <c r="D4" s="221"/>
      <c r="E4" s="221"/>
      <c r="F4" s="221"/>
      <c r="G4" s="221"/>
      <c r="H4" s="221"/>
      <c r="I4" s="221"/>
      <c r="J4" s="221"/>
      <c r="K4" s="221"/>
      <c r="L4" s="221"/>
      <c r="M4" s="221"/>
    </row>
    <row r="5" spans="1:19" s="5" customFormat="1" ht="19.899999999999999" customHeight="1" x14ac:dyDescent="0.25">
      <c r="B5" s="235" t="s">
        <v>63</v>
      </c>
      <c r="C5" s="235"/>
      <c r="D5" s="235"/>
      <c r="E5" s="235"/>
      <c r="F5" s="235"/>
      <c r="G5" s="235"/>
      <c r="H5" s="235"/>
      <c r="I5" s="235"/>
      <c r="J5" s="235"/>
      <c r="K5" s="235"/>
      <c r="L5" s="235"/>
      <c r="M5" s="94"/>
    </row>
    <row r="6" spans="1:19" s="5" customFormat="1" ht="74.45" customHeight="1" x14ac:dyDescent="0.25">
      <c r="B6" s="231" t="s">
        <v>162</v>
      </c>
      <c r="C6" s="231"/>
      <c r="D6" s="231"/>
      <c r="E6" s="231"/>
      <c r="F6" s="231"/>
      <c r="G6" s="231"/>
      <c r="H6" s="231"/>
      <c r="I6" s="231"/>
      <c r="J6" s="231"/>
      <c r="K6" s="231"/>
      <c r="L6" s="231"/>
      <c r="M6" s="87"/>
    </row>
    <row r="7" spans="1:19" s="5" customFormat="1" ht="19.899999999999999" customHeight="1" x14ac:dyDescent="0.25">
      <c r="B7" s="232" t="s">
        <v>64</v>
      </c>
      <c r="C7" s="232"/>
      <c r="D7" s="232"/>
      <c r="E7" s="232"/>
      <c r="F7" s="232"/>
      <c r="G7" s="232"/>
      <c r="H7" s="232"/>
      <c r="I7" s="232"/>
      <c r="J7" s="232"/>
      <c r="K7" s="232"/>
      <c r="L7" s="232"/>
      <c r="M7" s="85"/>
    </row>
    <row r="8" spans="1:19" s="5" customFormat="1" ht="66" customHeight="1" x14ac:dyDescent="0.25">
      <c r="B8" s="231" t="s">
        <v>166</v>
      </c>
      <c r="C8" s="231"/>
      <c r="D8" s="231"/>
      <c r="E8" s="231"/>
      <c r="F8" s="231"/>
      <c r="G8" s="231"/>
      <c r="H8" s="231"/>
      <c r="I8" s="231"/>
      <c r="J8" s="231"/>
      <c r="K8" s="231"/>
      <c r="L8" s="231"/>
      <c r="M8" s="87"/>
    </row>
    <row r="9" spans="1:19" s="5" customFormat="1" ht="19.899999999999999" customHeight="1" x14ac:dyDescent="0.25">
      <c r="B9" s="232" t="s">
        <v>65</v>
      </c>
      <c r="C9" s="232"/>
      <c r="D9" s="232"/>
      <c r="E9" s="232"/>
      <c r="F9" s="232"/>
      <c r="G9" s="232"/>
      <c r="H9" s="232"/>
      <c r="I9" s="232"/>
      <c r="J9" s="232"/>
      <c r="K9" s="232"/>
      <c r="L9" s="232"/>
      <c r="M9" s="85"/>
    </row>
    <row r="10" spans="1:19" s="5" customFormat="1" ht="53.45" customHeight="1" x14ac:dyDescent="0.25">
      <c r="B10" s="231" t="s">
        <v>128</v>
      </c>
      <c r="C10" s="231"/>
      <c r="D10" s="231"/>
      <c r="E10" s="231"/>
      <c r="F10" s="231"/>
      <c r="G10" s="231"/>
      <c r="H10" s="231"/>
      <c r="I10" s="231"/>
      <c r="J10" s="231"/>
      <c r="K10" s="231"/>
      <c r="L10" s="231"/>
      <c r="M10" s="87"/>
    </row>
    <row r="11" spans="1:19" s="5" customFormat="1" ht="53.45" customHeight="1" x14ac:dyDescent="0.25">
      <c r="A11" s="220"/>
      <c r="B11" s="220"/>
      <c r="C11" s="231" t="s">
        <v>163</v>
      </c>
      <c r="D11" s="231"/>
      <c r="E11" s="231"/>
      <c r="F11" s="231"/>
      <c r="G11" s="231"/>
      <c r="H11" s="231"/>
      <c r="I11" s="231"/>
      <c r="J11" s="231"/>
      <c r="K11" s="231"/>
      <c r="L11" s="221"/>
      <c r="M11" s="221"/>
    </row>
    <row r="12" spans="1:19" s="4" customFormat="1" ht="48" customHeight="1" x14ac:dyDescent="0.25">
      <c r="A12" s="221"/>
      <c r="B12" s="221"/>
      <c r="C12" s="231" t="s">
        <v>164</v>
      </c>
      <c r="D12" s="231"/>
      <c r="E12" s="231"/>
      <c r="F12" s="231"/>
      <c r="G12" s="231"/>
      <c r="H12" s="231"/>
      <c r="I12" s="231"/>
      <c r="J12" s="231"/>
      <c r="K12" s="231"/>
      <c r="L12" s="221"/>
      <c r="M12" s="221"/>
    </row>
    <row r="13" spans="1:19" s="5" customFormat="1" ht="19.899999999999999" customHeight="1" x14ac:dyDescent="0.25">
      <c r="B13" s="232" t="s">
        <v>129</v>
      </c>
      <c r="C13" s="232"/>
      <c r="D13" s="232"/>
      <c r="E13" s="232"/>
      <c r="F13" s="232"/>
      <c r="G13" s="232"/>
      <c r="H13" s="232"/>
      <c r="I13" s="232"/>
      <c r="J13" s="232"/>
      <c r="K13" s="232"/>
      <c r="L13" s="232"/>
      <c r="M13" s="85"/>
    </row>
    <row r="14" spans="1:19" s="4" customFormat="1" ht="44.45" customHeight="1" x14ac:dyDescent="0.25">
      <c r="A14" s="80"/>
      <c r="B14" s="231" t="s">
        <v>165</v>
      </c>
      <c r="C14" s="231"/>
      <c r="D14" s="231"/>
      <c r="E14" s="231"/>
      <c r="F14" s="231"/>
      <c r="G14" s="231"/>
      <c r="H14" s="231"/>
      <c r="I14" s="231"/>
      <c r="J14" s="231"/>
      <c r="K14" s="231"/>
      <c r="L14" s="231"/>
      <c r="M14" s="87"/>
    </row>
    <row r="15" spans="1:19" ht="10.15" customHeight="1" x14ac:dyDescent="0.25">
      <c r="A15" s="224"/>
      <c r="B15" s="224"/>
      <c r="C15" s="224"/>
      <c r="D15" s="224"/>
      <c r="E15" s="224"/>
      <c r="F15" s="224"/>
      <c r="G15" s="224"/>
      <c r="H15" s="224"/>
      <c r="I15" s="224"/>
      <c r="J15" s="224"/>
      <c r="K15" s="224"/>
      <c r="L15" s="224"/>
      <c r="M15" s="224"/>
    </row>
    <row r="16" spans="1:19" s="4" customFormat="1" ht="19.899999999999999" customHeight="1" x14ac:dyDescent="0.25">
      <c r="B16" s="233" t="s">
        <v>123</v>
      </c>
      <c r="C16" s="233"/>
      <c r="D16" s="233"/>
      <c r="E16" s="233"/>
      <c r="F16" s="233"/>
      <c r="G16" s="233"/>
      <c r="H16" s="233"/>
      <c r="I16" s="233"/>
      <c r="J16" s="233"/>
      <c r="K16" s="233"/>
      <c r="L16" s="233"/>
      <c r="M16" s="94"/>
    </row>
    <row r="17" spans="1:13" s="4" customFormat="1" ht="60" customHeight="1" x14ac:dyDescent="0.25">
      <c r="B17" s="222" t="s">
        <v>167</v>
      </c>
      <c r="C17" s="222"/>
      <c r="D17" s="222"/>
      <c r="E17" s="222"/>
      <c r="F17" s="222"/>
      <c r="G17" s="222"/>
      <c r="H17" s="222"/>
      <c r="I17" s="222"/>
      <c r="J17" s="222"/>
      <c r="K17" s="222"/>
      <c r="L17" s="222"/>
      <c r="M17" s="87"/>
    </row>
    <row r="18" spans="1:13" s="5" customFormat="1" ht="19.899999999999999" customHeight="1" x14ac:dyDescent="0.25">
      <c r="B18" s="228" t="s">
        <v>153</v>
      </c>
      <c r="C18" s="228"/>
      <c r="D18" s="228"/>
      <c r="E18" s="228"/>
      <c r="F18" s="228"/>
      <c r="G18" s="228"/>
      <c r="H18" s="228"/>
      <c r="I18" s="228"/>
      <c r="J18" s="228"/>
      <c r="K18" s="228"/>
      <c r="L18" s="228"/>
      <c r="M18" s="85"/>
    </row>
    <row r="19" spans="1:13" s="4" customFormat="1" ht="34.9" customHeight="1" x14ac:dyDescent="0.25">
      <c r="B19" s="222" t="s">
        <v>169</v>
      </c>
      <c r="C19" s="222"/>
      <c r="D19" s="222"/>
      <c r="E19" s="222"/>
      <c r="F19" s="222"/>
      <c r="G19" s="222"/>
      <c r="H19" s="222"/>
      <c r="I19" s="222"/>
      <c r="J19" s="222"/>
      <c r="K19" s="222"/>
      <c r="L19" s="222"/>
      <c r="M19" s="87"/>
    </row>
    <row r="20" spans="1:13" s="6" customFormat="1" x14ac:dyDescent="0.25">
      <c r="B20" s="91" t="s">
        <v>124</v>
      </c>
      <c r="C20" s="91"/>
      <c r="D20" s="92"/>
      <c r="E20" s="92"/>
      <c r="F20" s="92"/>
      <c r="G20" s="92"/>
      <c r="H20" s="93"/>
      <c r="I20" s="229"/>
      <c r="J20" s="230"/>
      <c r="K20" s="230"/>
      <c r="L20" s="230"/>
      <c r="M20" s="83"/>
    </row>
    <row r="21" spans="1:13" s="7" customFormat="1" ht="38.25" x14ac:dyDescent="0.2">
      <c r="B21" s="62" t="s">
        <v>68</v>
      </c>
      <c r="C21" s="62" t="s">
        <v>160</v>
      </c>
      <c r="D21" s="62" t="s">
        <v>70</v>
      </c>
      <c r="E21" s="63" t="s">
        <v>71</v>
      </c>
      <c r="F21" s="62" t="s">
        <v>72</v>
      </c>
      <c r="G21" s="63" t="s">
        <v>73</v>
      </c>
      <c r="H21" s="62" t="s">
        <v>74</v>
      </c>
      <c r="I21" s="229"/>
      <c r="J21" s="230"/>
      <c r="K21" s="230"/>
      <c r="L21" s="230"/>
      <c r="M21" s="95"/>
    </row>
    <row r="22" spans="1:13" s="8" customFormat="1" ht="26.25" x14ac:dyDescent="0.25">
      <c r="B22" s="47" t="s">
        <v>77</v>
      </c>
      <c r="C22" s="47" t="s">
        <v>78</v>
      </c>
      <c r="D22" s="47" t="s">
        <v>79</v>
      </c>
      <c r="E22" s="48">
        <v>25</v>
      </c>
      <c r="F22" s="47" t="s">
        <v>80</v>
      </c>
      <c r="G22" s="48">
        <v>3.5</v>
      </c>
      <c r="H22" s="50">
        <v>128.75</v>
      </c>
      <c r="I22" s="229"/>
      <c r="J22" s="230"/>
      <c r="K22" s="230"/>
      <c r="L22" s="230"/>
      <c r="M22" s="96"/>
    </row>
    <row r="23" spans="1:13" ht="9" customHeight="1" x14ac:dyDescent="0.25">
      <c r="A23" s="84"/>
      <c r="B23" s="224"/>
      <c r="C23" s="224"/>
      <c r="D23" s="224"/>
      <c r="E23" s="224"/>
      <c r="F23" s="224"/>
      <c r="G23" s="224"/>
      <c r="H23" s="224"/>
      <c r="I23" s="224"/>
      <c r="J23" s="224"/>
      <c r="K23" s="224"/>
      <c r="L23" s="224"/>
      <c r="M23" s="89"/>
    </row>
    <row r="24" spans="1:13" x14ac:dyDescent="0.25">
      <c r="B24" s="249" t="s">
        <v>125</v>
      </c>
      <c r="C24" s="250"/>
      <c r="D24" s="250"/>
      <c r="E24" s="250"/>
      <c r="F24" s="250"/>
      <c r="G24" s="251"/>
      <c r="H24" s="225"/>
      <c r="I24" s="226"/>
      <c r="J24" s="226"/>
      <c r="K24" s="226"/>
      <c r="L24" s="226"/>
      <c r="M24" s="89"/>
    </row>
    <row r="25" spans="1:13" ht="51.75" x14ac:dyDescent="0.25">
      <c r="B25" s="64" t="s">
        <v>81</v>
      </c>
      <c r="C25" s="65" t="s">
        <v>0</v>
      </c>
      <c r="D25" s="64" t="s">
        <v>82</v>
      </c>
      <c r="E25" s="64" t="s">
        <v>83</v>
      </c>
      <c r="F25" s="64" t="s">
        <v>84</v>
      </c>
      <c r="G25" s="65" t="s">
        <v>75</v>
      </c>
      <c r="H25" s="225"/>
      <c r="I25" s="226"/>
      <c r="J25" s="226"/>
      <c r="K25" s="226"/>
      <c r="L25" s="226"/>
      <c r="M25" s="89"/>
    </row>
    <row r="26" spans="1:13" x14ac:dyDescent="0.25">
      <c r="B26" s="51" t="s">
        <v>155</v>
      </c>
      <c r="C26" s="18" t="s">
        <v>156</v>
      </c>
      <c r="D26" s="19">
        <v>25</v>
      </c>
      <c r="E26" s="9">
        <f>(D26*0.14)</f>
        <v>3.5</v>
      </c>
      <c r="F26" s="10">
        <v>128.75</v>
      </c>
      <c r="G26" s="52">
        <f>(D26+E26)*F26</f>
        <v>3669.38</v>
      </c>
      <c r="H26" s="225"/>
      <c r="I26" s="226"/>
      <c r="J26" s="226"/>
      <c r="K26" s="226"/>
      <c r="L26" s="226"/>
      <c r="M26" s="89"/>
    </row>
    <row r="27" spans="1:13" ht="10.15" customHeight="1" x14ac:dyDescent="0.25">
      <c r="B27" s="255"/>
      <c r="C27" s="255"/>
      <c r="D27" s="255"/>
      <c r="E27" s="255"/>
      <c r="F27" s="255"/>
      <c r="G27" s="255"/>
      <c r="H27" s="255"/>
      <c r="I27" s="255"/>
      <c r="J27" s="255"/>
      <c r="K27" s="255"/>
      <c r="L27" s="255"/>
      <c r="M27" s="88"/>
    </row>
    <row r="28" spans="1:13" s="81" customFormat="1" ht="36.6" customHeight="1" x14ac:dyDescent="0.25">
      <c r="B28" s="227" t="s">
        <v>168</v>
      </c>
      <c r="C28" s="227"/>
      <c r="D28" s="227"/>
      <c r="E28" s="227"/>
      <c r="F28" s="227"/>
      <c r="G28" s="227"/>
      <c r="H28" s="227"/>
      <c r="I28" s="227"/>
      <c r="J28" s="227"/>
      <c r="K28" s="227"/>
      <c r="L28" s="227"/>
      <c r="M28" s="97"/>
    </row>
    <row r="29" spans="1:13" x14ac:dyDescent="0.25">
      <c r="B29" s="91" t="s">
        <v>124</v>
      </c>
      <c r="C29" s="92"/>
      <c r="D29" s="92"/>
      <c r="E29" s="92"/>
      <c r="F29" s="92"/>
      <c r="G29" s="92"/>
      <c r="H29" s="92"/>
      <c r="I29" s="92"/>
      <c r="J29" s="93"/>
      <c r="K29" s="229"/>
      <c r="L29" s="230"/>
      <c r="M29" s="83"/>
    </row>
    <row r="30" spans="1:13" ht="38.25" x14ac:dyDescent="0.25">
      <c r="B30" s="63" t="s">
        <v>65</v>
      </c>
      <c r="C30" s="63" t="s">
        <v>67</v>
      </c>
      <c r="D30" s="62" t="s">
        <v>68</v>
      </c>
      <c r="E30" s="62" t="s">
        <v>160</v>
      </c>
      <c r="F30" s="62" t="s">
        <v>70</v>
      </c>
      <c r="G30" s="63" t="s">
        <v>71</v>
      </c>
      <c r="H30" s="62" t="s">
        <v>72</v>
      </c>
      <c r="I30" s="63" t="s">
        <v>73</v>
      </c>
      <c r="J30" s="62" t="s">
        <v>74</v>
      </c>
      <c r="K30" s="229"/>
      <c r="L30" s="230"/>
    </row>
    <row r="31" spans="1:13" ht="26.25" x14ac:dyDescent="0.25">
      <c r="B31" s="48">
        <v>0</v>
      </c>
      <c r="C31" s="48">
        <v>64874.080000000002</v>
      </c>
      <c r="D31" s="47" t="s">
        <v>77</v>
      </c>
      <c r="E31" s="53" t="s">
        <v>78</v>
      </c>
      <c r="F31" s="53" t="s">
        <v>79</v>
      </c>
      <c r="G31" s="54">
        <v>22</v>
      </c>
      <c r="H31" s="53" t="s">
        <v>80</v>
      </c>
      <c r="I31" s="54">
        <v>3.08</v>
      </c>
      <c r="J31" s="55">
        <v>158</v>
      </c>
      <c r="K31" s="229"/>
      <c r="L31" s="230"/>
    </row>
    <row r="32" spans="1:13" ht="26.25" x14ac:dyDescent="0.25">
      <c r="B32" s="57"/>
      <c r="C32" s="57"/>
      <c r="D32" s="56"/>
      <c r="E32" s="58" t="s">
        <v>78</v>
      </c>
      <c r="F32" s="59" t="s">
        <v>85</v>
      </c>
      <c r="G32" s="60">
        <v>25</v>
      </c>
      <c r="H32" s="59" t="s">
        <v>80</v>
      </c>
      <c r="I32" s="60">
        <v>3.5</v>
      </c>
      <c r="J32" s="61">
        <v>32</v>
      </c>
      <c r="K32" s="229"/>
      <c r="L32" s="230"/>
    </row>
    <row r="33" spans="2:13" ht="10.15" customHeight="1" x14ac:dyDescent="0.25">
      <c r="B33" s="255"/>
      <c r="C33" s="255"/>
      <c r="D33" s="255"/>
      <c r="E33" s="255"/>
      <c r="F33" s="255"/>
      <c r="G33" s="255"/>
      <c r="H33" s="255"/>
      <c r="I33" s="255"/>
      <c r="J33" s="255"/>
      <c r="K33" s="255"/>
      <c r="L33" s="255"/>
      <c r="M33" s="88"/>
    </row>
    <row r="34" spans="2:13" x14ac:dyDescent="0.25">
      <c r="B34" s="249" t="s">
        <v>125</v>
      </c>
      <c r="C34" s="250"/>
      <c r="D34" s="250"/>
      <c r="E34" s="250"/>
      <c r="F34" s="250"/>
      <c r="G34" s="251"/>
      <c r="H34" s="225"/>
      <c r="I34" s="226"/>
      <c r="J34" s="226"/>
      <c r="K34" s="226"/>
      <c r="L34" s="226"/>
      <c r="M34" s="89"/>
    </row>
    <row r="35" spans="2:13" ht="51.75" x14ac:dyDescent="0.25">
      <c r="B35" s="64" t="s">
        <v>81</v>
      </c>
      <c r="C35" s="65" t="s">
        <v>0</v>
      </c>
      <c r="D35" s="64" t="s">
        <v>82</v>
      </c>
      <c r="E35" s="64" t="s">
        <v>83</v>
      </c>
      <c r="F35" s="64" t="s">
        <v>84</v>
      </c>
      <c r="G35" s="65" t="s">
        <v>75</v>
      </c>
      <c r="H35" s="225"/>
      <c r="I35" s="226"/>
      <c r="J35" s="226"/>
      <c r="K35" s="226"/>
      <c r="L35" s="226"/>
      <c r="M35" s="89"/>
    </row>
    <row r="36" spans="2:13" x14ac:dyDescent="0.25">
      <c r="B36" s="51" t="s">
        <v>155</v>
      </c>
      <c r="C36" s="18" t="s">
        <v>157</v>
      </c>
      <c r="D36" s="19">
        <v>22</v>
      </c>
      <c r="E36" s="19">
        <f>(D36*0.14)</f>
        <v>3.08</v>
      </c>
      <c r="F36" s="10">
        <v>158</v>
      </c>
      <c r="G36" s="66">
        <f>(D36+E36)*F36</f>
        <v>3962.64</v>
      </c>
      <c r="H36" s="225"/>
      <c r="I36" s="226"/>
      <c r="J36" s="226"/>
      <c r="K36" s="226"/>
      <c r="L36" s="226"/>
      <c r="M36" s="89"/>
    </row>
    <row r="37" spans="2:13" x14ac:dyDescent="0.25">
      <c r="B37" s="51" t="s">
        <v>155</v>
      </c>
      <c r="C37" s="18" t="s">
        <v>156</v>
      </c>
      <c r="D37" s="19">
        <v>25</v>
      </c>
      <c r="E37" s="19">
        <f>(D36*0.14)</f>
        <v>3.08</v>
      </c>
      <c r="F37" s="10">
        <v>32</v>
      </c>
      <c r="G37" s="66">
        <f>(D37+E37)*F37</f>
        <v>898.56</v>
      </c>
      <c r="H37" s="225"/>
      <c r="I37" s="226"/>
      <c r="J37" s="226"/>
      <c r="K37" s="226"/>
      <c r="L37" s="226"/>
      <c r="M37" s="89"/>
    </row>
    <row r="38" spans="2:13" s="102" customFormat="1" ht="11.45" customHeight="1" x14ac:dyDescent="0.25">
      <c r="B38" s="256"/>
      <c r="C38" s="256"/>
      <c r="D38" s="256"/>
      <c r="E38" s="256"/>
      <c r="F38" s="256"/>
      <c r="G38" s="256"/>
      <c r="H38" s="256"/>
      <c r="I38" s="256"/>
      <c r="J38" s="256"/>
      <c r="K38" s="256"/>
      <c r="L38" s="256"/>
      <c r="M38" s="103"/>
    </row>
    <row r="39" spans="2:13" s="5" customFormat="1" ht="17.45" customHeight="1" x14ac:dyDescent="0.25">
      <c r="B39" s="228" t="s">
        <v>87</v>
      </c>
      <c r="C39" s="228"/>
      <c r="D39" s="228"/>
      <c r="E39" s="228"/>
      <c r="F39" s="228"/>
      <c r="G39" s="228"/>
      <c r="H39" s="228"/>
      <c r="I39" s="228"/>
      <c r="J39" s="228"/>
      <c r="K39" s="228"/>
      <c r="L39" s="228"/>
      <c r="M39" s="85"/>
    </row>
    <row r="40" spans="2:13" s="4" customFormat="1" ht="16.149999999999999" customHeight="1" x14ac:dyDescent="0.25">
      <c r="B40" s="222" t="s">
        <v>170</v>
      </c>
      <c r="C40" s="222"/>
      <c r="D40" s="222"/>
      <c r="E40" s="222"/>
      <c r="F40" s="222"/>
      <c r="G40" s="222"/>
      <c r="H40" s="222"/>
      <c r="I40" s="222"/>
      <c r="J40" s="222"/>
      <c r="K40" s="222"/>
      <c r="L40" s="222"/>
      <c r="M40" s="87"/>
    </row>
    <row r="41" spans="2:13" s="46" customFormat="1" x14ac:dyDescent="0.25">
      <c r="B41" s="262" t="s">
        <v>124</v>
      </c>
      <c r="C41" s="263"/>
      <c r="D41" s="263"/>
      <c r="E41" s="263"/>
      <c r="F41" s="263"/>
      <c r="G41" s="263"/>
      <c r="H41" s="263"/>
      <c r="I41" s="263"/>
      <c r="J41" s="264"/>
      <c r="K41" s="229"/>
      <c r="L41" s="230"/>
      <c r="M41" s="83"/>
    </row>
    <row r="42" spans="2:13" ht="51" x14ac:dyDescent="0.25">
      <c r="B42" s="77" t="s">
        <v>69</v>
      </c>
      <c r="C42" s="77" t="s">
        <v>70</v>
      </c>
      <c r="D42" s="78" t="s">
        <v>71</v>
      </c>
      <c r="E42" s="77" t="s">
        <v>72</v>
      </c>
      <c r="F42" s="78" t="s">
        <v>73</v>
      </c>
      <c r="G42" s="77" t="s">
        <v>74</v>
      </c>
      <c r="H42" s="78" t="s">
        <v>75</v>
      </c>
      <c r="I42" s="78" t="s">
        <v>76</v>
      </c>
      <c r="J42" s="78" t="s">
        <v>86</v>
      </c>
      <c r="K42" s="229"/>
      <c r="L42" s="230"/>
      <c r="M42" s="83"/>
    </row>
    <row r="43" spans="2:13" x14ac:dyDescent="0.25">
      <c r="B43" s="53" t="s">
        <v>78</v>
      </c>
      <c r="C43" s="53" t="s">
        <v>79</v>
      </c>
      <c r="D43" s="67">
        <v>21</v>
      </c>
      <c r="E43" s="68" t="s">
        <v>80</v>
      </c>
      <c r="F43" s="67">
        <v>2.94</v>
      </c>
      <c r="G43" s="68">
        <v>160</v>
      </c>
      <c r="H43" s="67">
        <f>(D43+F43)*G43</f>
        <v>3830.4</v>
      </c>
      <c r="I43" s="67">
        <v>4659.3599999999997</v>
      </c>
      <c r="J43" s="69">
        <v>16</v>
      </c>
      <c r="K43" s="229"/>
      <c r="L43" s="230"/>
      <c r="M43" s="83"/>
    </row>
    <row r="44" spans="2:13" ht="10.15" customHeight="1" x14ac:dyDescent="0.25">
      <c r="B44" s="246"/>
      <c r="C44" s="246"/>
      <c r="D44" s="246"/>
      <c r="E44" s="246"/>
      <c r="F44" s="246"/>
      <c r="G44" s="246"/>
      <c r="H44" s="246"/>
      <c r="I44" s="246"/>
      <c r="J44" s="246"/>
      <c r="K44" s="246"/>
      <c r="L44" s="246"/>
      <c r="M44" s="98"/>
    </row>
    <row r="45" spans="2:13" ht="15" customHeight="1" x14ac:dyDescent="0.25">
      <c r="B45" s="243" t="s">
        <v>112</v>
      </c>
      <c r="C45" s="244"/>
      <c r="D45" s="245"/>
      <c r="E45" s="239">
        <v>0</v>
      </c>
      <c r="F45" s="240"/>
      <c r="G45" s="225"/>
      <c r="H45" s="252"/>
      <c r="I45" s="252"/>
      <c r="J45" s="252"/>
      <c r="K45" s="252"/>
      <c r="L45" s="252"/>
      <c r="M45" s="89"/>
    </row>
    <row r="46" spans="2:13" ht="15" customHeight="1" x14ac:dyDescent="0.25">
      <c r="B46" s="243" t="s">
        <v>106</v>
      </c>
      <c r="C46" s="244"/>
      <c r="D46" s="245"/>
      <c r="E46" s="239">
        <v>0</v>
      </c>
      <c r="F46" s="240"/>
      <c r="G46" s="225"/>
      <c r="H46" s="252"/>
      <c r="I46" s="252"/>
      <c r="J46" s="252"/>
      <c r="K46" s="252"/>
      <c r="L46" s="252"/>
      <c r="M46" s="89"/>
    </row>
    <row r="47" spans="2:13" ht="15" customHeight="1" x14ac:dyDescent="0.25">
      <c r="B47" s="243" t="s">
        <v>113</v>
      </c>
      <c r="C47" s="244"/>
      <c r="D47" s="245"/>
      <c r="E47" s="241">
        <v>0</v>
      </c>
      <c r="F47" s="242"/>
      <c r="G47" s="225"/>
      <c r="H47" s="252"/>
      <c r="I47" s="252"/>
      <c r="J47" s="252"/>
      <c r="K47" s="252"/>
      <c r="L47" s="252"/>
      <c r="M47" s="89"/>
    </row>
    <row r="48" spans="2:13" ht="15" customHeight="1" x14ac:dyDescent="0.25">
      <c r="B48" s="236" t="s">
        <v>114</v>
      </c>
      <c r="C48" s="237"/>
      <c r="D48" s="238"/>
      <c r="E48" s="265">
        <v>16</v>
      </c>
      <c r="F48" s="266"/>
      <c r="G48" s="225"/>
      <c r="H48" s="252"/>
      <c r="I48" s="252"/>
      <c r="J48" s="252"/>
      <c r="K48" s="252"/>
      <c r="L48" s="252"/>
      <c r="M48" s="89"/>
    </row>
    <row r="49" spans="1:31" ht="15" customHeight="1" x14ac:dyDescent="0.25">
      <c r="B49" s="236" t="s">
        <v>115</v>
      </c>
      <c r="C49" s="237"/>
      <c r="D49" s="238"/>
      <c r="E49" s="241">
        <v>0</v>
      </c>
      <c r="F49" s="242"/>
      <c r="G49" s="225"/>
      <c r="H49" s="252"/>
      <c r="I49" s="252"/>
      <c r="J49" s="252"/>
      <c r="K49" s="252"/>
      <c r="L49" s="252"/>
      <c r="M49" s="89"/>
    </row>
    <row r="50" spans="1:31" ht="15" customHeight="1" x14ac:dyDescent="0.25">
      <c r="B50" s="236" t="s">
        <v>116</v>
      </c>
      <c r="C50" s="237"/>
      <c r="D50" s="238"/>
      <c r="E50" s="267">
        <v>0</v>
      </c>
      <c r="F50" s="268"/>
      <c r="G50" s="225"/>
      <c r="H50" s="252"/>
      <c r="I50" s="252"/>
      <c r="J50" s="252"/>
      <c r="K50" s="252"/>
      <c r="L50" s="252"/>
      <c r="M50" s="89"/>
    </row>
    <row r="51" spans="1:31" ht="6.6" customHeight="1" x14ac:dyDescent="0.25">
      <c r="B51" s="253"/>
      <c r="C51" s="253"/>
      <c r="D51" s="253"/>
      <c r="E51" s="253"/>
      <c r="F51" s="253"/>
      <c r="G51" s="253"/>
      <c r="H51" s="253"/>
      <c r="I51" s="253"/>
      <c r="J51" s="253"/>
      <c r="K51" s="253"/>
      <c r="L51" s="253"/>
      <c r="M51" s="89"/>
    </row>
    <row r="52" spans="1:31" s="5" customFormat="1" ht="16.899999999999999" customHeight="1" x14ac:dyDescent="0.25">
      <c r="A52" s="86"/>
      <c r="B52" s="228" t="s">
        <v>154</v>
      </c>
      <c r="C52" s="228"/>
      <c r="D52" s="228"/>
      <c r="E52" s="228"/>
      <c r="F52" s="228"/>
      <c r="G52" s="228"/>
      <c r="H52" s="228"/>
      <c r="I52" s="228"/>
      <c r="J52" s="228"/>
      <c r="K52" s="228"/>
      <c r="L52" s="228"/>
      <c r="M52" s="85"/>
    </row>
    <row r="53" spans="1:31" s="5" customFormat="1" ht="46.9" customHeight="1" x14ac:dyDescent="0.25">
      <c r="B53" s="222" t="s">
        <v>171</v>
      </c>
      <c r="C53" s="222"/>
      <c r="D53" s="222"/>
      <c r="E53" s="222"/>
      <c r="F53" s="222"/>
      <c r="G53" s="222"/>
      <c r="H53" s="222"/>
      <c r="I53" s="222"/>
      <c r="J53" s="222"/>
      <c r="K53" s="222"/>
      <c r="L53" s="222"/>
      <c r="M53" s="87"/>
    </row>
    <row r="54" spans="1:31" x14ac:dyDescent="0.25">
      <c r="B54" s="91" t="s">
        <v>124</v>
      </c>
      <c r="C54" s="92"/>
      <c r="D54" s="92"/>
      <c r="E54" s="92"/>
      <c r="F54" s="92"/>
      <c r="G54" s="92"/>
      <c r="H54" s="92"/>
      <c r="I54" s="93"/>
      <c r="J54" s="229"/>
      <c r="K54" s="230"/>
      <c r="L54" s="230"/>
      <c r="M54" s="83"/>
    </row>
    <row r="55" spans="1:31" ht="38.25" x14ac:dyDescent="0.25">
      <c r="B55" s="62" t="s">
        <v>68</v>
      </c>
      <c r="C55" s="62" t="s">
        <v>160</v>
      </c>
      <c r="D55" s="62" t="s">
        <v>70</v>
      </c>
      <c r="E55" s="63" t="s">
        <v>71</v>
      </c>
      <c r="F55" s="62" t="s">
        <v>72</v>
      </c>
      <c r="G55" s="63" t="s">
        <v>73</v>
      </c>
      <c r="H55" s="62" t="s">
        <v>74</v>
      </c>
      <c r="I55" s="63" t="s">
        <v>75</v>
      </c>
      <c r="J55" s="259"/>
      <c r="K55" s="224"/>
      <c r="L55" s="224"/>
    </row>
    <row r="56" spans="1:31" s="5" customFormat="1" ht="26.25" x14ac:dyDescent="0.25">
      <c r="B56" s="47" t="s">
        <v>77</v>
      </c>
      <c r="C56" s="53" t="s">
        <v>78</v>
      </c>
      <c r="D56" s="53" t="s">
        <v>79</v>
      </c>
      <c r="E56" s="54">
        <v>22</v>
      </c>
      <c r="F56" s="53" t="s">
        <v>80</v>
      </c>
      <c r="G56" s="54">
        <v>3.08</v>
      </c>
      <c r="H56" s="53">
        <v>158</v>
      </c>
      <c r="I56" s="54">
        <f>(E56+G56)*H56</f>
        <v>3962.64</v>
      </c>
      <c r="J56" s="223"/>
      <c r="K56" s="220"/>
      <c r="L56" s="220"/>
      <c r="M56" s="86"/>
    </row>
    <row r="57" spans="1:31" s="5" customFormat="1" x14ac:dyDescent="0.25">
      <c r="B57" s="56"/>
      <c r="C57" s="58" t="s">
        <v>78</v>
      </c>
      <c r="D57" s="55" t="s">
        <v>89</v>
      </c>
      <c r="E57" s="70">
        <v>30</v>
      </c>
      <c r="F57" s="61" t="s">
        <v>80</v>
      </c>
      <c r="G57" s="70">
        <v>4.2</v>
      </c>
      <c r="H57" s="61">
        <v>2</v>
      </c>
      <c r="I57" s="70">
        <f>(E57+G57)*H57</f>
        <v>68.400000000000006</v>
      </c>
      <c r="J57" s="223"/>
      <c r="K57" s="220"/>
      <c r="L57" s="220"/>
      <c r="M57" s="86"/>
    </row>
    <row r="58" spans="1:31" s="84" customFormat="1" ht="10.15" customHeight="1" x14ac:dyDescent="0.25">
      <c r="B58" s="224"/>
      <c r="C58" s="224"/>
      <c r="D58" s="224"/>
      <c r="E58" s="224"/>
      <c r="F58" s="224"/>
      <c r="G58" s="224"/>
      <c r="H58" s="224"/>
      <c r="I58" s="224"/>
      <c r="J58" s="224"/>
      <c r="K58" s="224"/>
      <c r="L58" s="224"/>
      <c r="M58" s="99"/>
    </row>
    <row r="59" spans="1:31" x14ac:dyDescent="0.25">
      <c r="B59" s="249" t="s">
        <v>125</v>
      </c>
      <c r="C59" s="250"/>
      <c r="D59" s="251"/>
      <c r="E59" s="225"/>
      <c r="F59" s="226"/>
      <c r="G59" s="226"/>
      <c r="H59" s="226"/>
      <c r="I59" s="226"/>
      <c r="J59" s="226"/>
      <c r="K59" s="226"/>
      <c r="L59" s="226"/>
      <c r="M59" s="89"/>
    </row>
    <row r="60" spans="1:31" s="5" customFormat="1" ht="26.25" x14ac:dyDescent="0.25">
      <c r="B60" s="64" t="s">
        <v>90</v>
      </c>
      <c r="C60" s="64" t="s">
        <v>13</v>
      </c>
      <c r="D60" s="71" t="s">
        <v>91</v>
      </c>
      <c r="E60" s="225"/>
      <c r="F60" s="226"/>
      <c r="G60" s="226"/>
      <c r="H60" s="226"/>
      <c r="I60" s="226"/>
      <c r="J60" s="226"/>
      <c r="K60" s="226"/>
      <c r="L60" s="226"/>
      <c r="M60" s="89"/>
    </row>
    <row r="61" spans="1:31" x14ac:dyDescent="0.25">
      <c r="B61" s="72" t="s">
        <v>159</v>
      </c>
      <c r="C61" s="79" t="s">
        <v>88</v>
      </c>
      <c r="D61" s="73">
        <v>68.400000000000006</v>
      </c>
      <c r="E61" s="225"/>
      <c r="F61" s="226"/>
      <c r="G61" s="226"/>
      <c r="H61" s="226"/>
      <c r="I61" s="226"/>
      <c r="J61" s="226"/>
      <c r="K61" s="226"/>
      <c r="L61" s="226"/>
      <c r="M61" s="89"/>
      <c r="N61" s="231"/>
      <c r="O61" s="231"/>
      <c r="P61" s="231"/>
      <c r="Q61" s="231"/>
      <c r="R61" s="231"/>
      <c r="S61" s="231"/>
      <c r="T61" s="231"/>
      <c r="U61" s="231"/>
      <c r="V61" s="231"/>
      <c r="W61" s="231"/>
      <c r="X61" s="231"/>
      <c r="Y61" s="231"/>
      <c r="Z61" s="231"/>
      <c r="AA61" s="231"/>
      <c r="AB61" s="231"/>
      <c r="AC61" s="231"/>
      <c r="AD61" s="231"/>
      <c r="AE61" s="231"/>
    </row>
    <row r="62" spans="1:31" s="84" customFormat="1" ht="6.6" customHeight="1" x14ac:dyDescent="0.25">
      <c r="B62" s="224"/>
      <c r="C62" s="224"/>
      <c r="D62" s="224"/>
      <c r="E62" s="224"/>
      <c r="F62" s="224"/>
      <c r="G62" s="224"/>
      <c r="H62" s="224"/>
      <c r="I62" s="224"/>
      <c r="J62" s="224"/>
      <c r="K62" s="224"/>
      <c r="L62" s="224"/>
      <c r="M62" s="99"/>
    </row>
    <row r="63" spans="1:31" s="5" customFormat="1" ht="19.899999999999999" customHeight="1" x14ac:dyDescent="0.25">
      <c r="B63" s="228" t="s">
        <v>65</v>
      </c>
      <c r="C63" s="228"/>
      <c r="D63" s="228"/>
      <c r="E63" s="228"/>
      <c r="F63" s="228"/>
      <c r="G63" s="228"/>
      <c r="H63" s="228"/>
      <c r="I63" s="228"/>
      <c r="J63" s="228"/>
      <c r="K63" s="228"/>
      <c r="L63" s="228"/>
      <c r="M63" s="85"/>
    </row>
    <row r="64" spans="1:31" s="5" customFormat="1" ht="31.9" customHeight="1" x14ac:dyDescent="0.25">
      <c r="B64" s="222" t="s">
        <v>172</v>
      </c>
      <c r="C64" s="222"/>
      <c r="D64" s="222"/>
      <c r="E64" s="222"/>
      <c r="F64" s="222"/>
      <c r="G64" s="222"/>
      <c r="H64" s="222"/>
      <c r="I64" s="222"/>
      <c r="J64" s="222"/>
      <c r="K64" s="222"/>
      <c r="L64" s="222"/>
      <c r="M64" s="87"/>
    </row>
    <row r="65" spans="1:13" x14ac:dyDescent="0.25">
      <c r="B65" s="91" t="s">
        <v>124</v>
      </c>
      <c r="C65" s="92"/>
      <c r="D65" s="92"/>
      <c r="E65" s="92"/>
      <c r="F65" s="92"/>
      <c r="G65" s="92"/>
      <c r="H65" s="93"/>
      <c r="I65" s="229"/>
      <c r="J65" s="230"/>
      <c r="K65" s="230"/>
      <c r="L65" s="230"/>
      <c r="M65" s="83"/>
    </row>
    <row r="66" spans="1:13" ht="41.45" customHeight="1" x14ac:dyDescent="0.25">
      <c r="B66" s="63" t="s">
        <v>66</v>
      </c>
      <c r="C66" s="63" t="s">
        <v>65</v>
      </c>
      <c r="D66" s="63" t="s">
        <v>67</v>
      </c>
      <c r="E66" s="62" t="s">
        <v>68</v>
      </c>
      <c r="F66" s="62" t="s">
        <v>160</v>
      </c>
      <c r="G66" s="62" t="s">
        <v>70</v>
      </c>
      <c r="H66" s="63" t="s">
        <v>71</v>
      </c>
      <c r="I66" s="259"/>
      <c r="J66" s="219"/>
      <c r="K66" s="219"/>
      <c r="L66" s="219"/>
      <c r="M66" s="90"/>
    </row>
    <row r="67" spans="1:13" ht="26.25" x14ac:dyDescent="0.25">
      <c r="B67" s="49">
        <v>752</v>
      </c>
      <c r="C67" s="48">
        <v>0</v>
      </c>
      <c r="D67" s="48">
        <v>64874.080000000002</v>
      </c>
      <c r="E67" s="47" t="s">
        <v>77</v>
      </c>
      <c r="F67" s="53" t="s">
        <v>78</v>
      </c>
      <c r="G67" s="53" t="s">
        <v>79</v>
      </c>
      <c r="H67" s="54">
        <v>22</v>
      </c>
      <c r="I67" s="259"/>
      <c r="J67" s="219"/>
      <c r="K67" s="219"/>
      <c r="L67" s="219"/>
      <c r="M67" s="90"/>
    </row>
    <row r="68" spans="1:13" s="5" customFormat="1" ht="26.25" x14ac:dyDescent="0.25">
      <c r="B68" s="57"/>
      <c r="C68" s="57"/>
      <c r="D68" s="57"/>
      <c r="E68" s="56"/>
      <c r="F68" s="55" t="s">
        <v>121</v>
      </c>
      <c r="G68" s="55" t="s">
        <v>92</v>
      </c>
      <c r="H68" s="74">
        <f>42+147+62.49</f>
        <v>251.49</v>
      </c>
      <c r="I68" s="259"/>
      <c r="J68" s="219"/>
      <c r="K68" s="219"/>
      <c r="L68" s="219"/>
      <c r="M68" s="90"/>
    </row>
    <row r="69" spans="1:13" ht="10.15" customHeight="1" x14ac:dyDescent="0.25">
      <c r="B69" s="255"/>
      <c r="C69" s="255"/>
      <c r="D69" s="255"/>
      <c r="E69" s="255"/>
      <c r="F69" s="255"/>
      <c r="G69" s="255"/>
      <c r="H69" s="255"/>
      <c r="I69" s="255"/>
      <c r="J69" s="255"/>
      <c r="K69" s="255"/>
      <c r="L69" s="255"/>
      <c r="M69" s="88"/>
    </row>
    <row r="70" spans="1:13" s="82" customFormat="1" x14ac:dyDescent="0.25">
      <c r="B70" s="249" t="s">
        <v>125</v>
      </c>
      <c r="C70" s="250"/>
      <c r="D70" s="250"/>
      <c r="E70" s="251"/>
      <c r="F70" s="225"/>
      <c r="G70" s="226"/>
      <c r="H70" s="226"/>
      <c r="I70" s="226"/>
      <c r="J70" s="226"/>
      <c r="K70" s="226"/>
      <c r="L70" s="226"/>
      <c r="M70" s="89"/>
    </row>
    <row r="71" spans="1:13" ht="41.45" customHeight="1" x14ac:dyDescent="0.25">
      <c r="B71" s="260" t="s">
        <v>93</v>
      </c>
      <c r="C71" s="261"/>
      <c r="D71" s="64" t="s">
        <v>13</v>
      </c>
      <c r="E71" s="65" t="s">
        <v>91</v>
      </c>
      <c r="F71" s="225"/>
      <c r="G71" s="226"/>
      <c r="H71" s="226"/>
      <c r="I71" s="226"/>
      <c r="J71" s="226"/>
      <c r="K71" s="226"/>
      <c r="L71" s="226"/>
      <c r="M71" s="89"/>
    </row>
    <row r="72" spans="1:13" s="5" customFormat="1" ht="27.6" customHeight="1" x14ac:dyDescent="0.25">
      <c r="B72" s="247" t="s">
        <v>92</v>
      </c>
      <c r="C72" s="248"/>
      <c r="D72" s="75" t="s">
        <v>158</v>
      </c>
      <c r="E72" s="76">
        <v>251.49</v>
      </c>
      <c r="F72" s="225"/>
      <c r="G72" s="226"/>
      <c r="H72" s="226"/>
      <c r="I72" s="226"/>
      <c r="J72" s="226"/>
      <c r="K72" s="226"/>
      <c r="L72" s="226"/>
      <c r="M72" s="89"/>
    </row>
    <row r="73" spans="1:13" ht="10.15" customHeight="1" x14ac:dyDescent="0.25">
      <c r="B73" s="224"/>
      <c r="C73" s="224"/>
      <c r="D73" s="224"/>
      <c r="E73" s="224"/>
      <c r="F73" s="224"/>
      <c r="G73" s="224"/>
      <c r="H73" s="224"/>
      <c r="I73" s="224"/>
      <c r="J73" s="224"/>
      <c r="K73" s="224"/>
      <c r="L73" s="224"/>
      <c r="M73" s="99"/>
    </row>
    <row r="74" spans="1:13" ht="19.899999999999999" customHeight="1" x14ac:dyDescent="0.25">
      <c r="B74" s="254" t="s">
        <v>94</v>
      </c>
      <c r="C74" s="254"/>
      <c r="D74" s="254"/>
      <c r="E74" s="254"/>
      <c r="F74" s="254"/>
      <c r="G74" s="254"/>
      <c r="H74" s="254"/>
      <c r="I74" s="254"/>
      <c r="J74" s="254"/>
      <c r="K74" s="254"/>
      <c r="L74" s="254"/>
      <c r="M74" s="100"/>
    </row>
    <row r="75" spans="1:13" s="21" customFormat="1" ht="30" customHeight="1" x14ac:dyDescent="0.25">
      <c r="B75" s="231" t="s">
        <v>126</v>
      </c>
      <c r="C75" s="231"/>
      <c r="D75" s="231"/>
      <c r="E75" s="231"/>
      <c r="F75" s="231"/>
      <c r="G75" s="231"/>
      <c r="H75" s="231"/>
      <c r="I75" s="231"/>
      <c r="J75" s="231"/>
      <c r="K75" s="231"/>
      <c r="L75" s="231"/>
      <c r="M75" s="87"/>
    </row>
    <row r="76" spans="1:13" x14ac:dyDescent="0.25">
      <c r="B76" s="257" t="s">
        <v>95</v>
      </c>
      <c r="C76" s="257"/>
      <c r="D76" s="257"/>
      <c r="E76" s="257"/>
      <c r="F76" s="257"/>
      <c r="G76" s="257"/>
      <c r="H76" s="257"/>
      <c r="I76" s="257"/>
      <c r="J76" s="257"/>
      <c r="K76" s="257"/>
      <c r="L76" s="257"/>
      <c r="M76" s="101"/>
    </row>
    <row r="77" spans="1:13" x14ac:dyDescent="0.25">
      <c r="B77" s="257" t="s">
        <v>96</v>
      </c>
      <c r="C77" s="257"/>
      <c r="D77" s="257"/>
      <c r="E77" s="257"/>
      <c r="F77" s="257"/>
      <c r="G77" s="257"/>
      <c r="H77" s="257"/>
      <c r="I77" s="257"/>
      <c r="J77" s="257"/>
      <c r="K77" s="257"/>
      <c r="L77" s="257"/>
      <c r="M77" s="101"/>
    </row>
    <row r="78" spans="1:13" x14ac:dyDescent="0.25">
      <c r="B78" s="257" t="s">
        <v>120</v>
      </c>
      <c r="C78" s="257"/>
      <c r="D78" s="257"/>
      <c r="E78" s="257"/>
      <c r="F78" s="257"/>
      <c r="G78" s="257"/>
      <c r="H78" s="257"/>
      <c r="I78" s="257"/>
      <c r="J78" s="257"/>
      <c r="K78" s="257"/>
      <c r="L78" s="257"/>
      <c r="M78" s="101"/>
    </row>
    <row r="79" spans="1:13" x14ac:dyDescent="0.25">
      <c r="B79" s="258" t="s">
        <v>97</v>
      </c>
      <c r="C79" s="258"/>
      <c r="D79" s="258"/>
      <c r="E79" s="258"/>
      <c r="F79" s="258"/>
      <c r="G79" s="258"/>
      <c r="H79" s="258"/>
      <c r="I79" s="258"/>
      <c r="J79" s="258"/>
      <c r="K79" s="258"/>
      <c r="L79" s="258"/>
      <c r="M79" s="99"/>
    </row>
    <row r="80" spans="1:13" x14ac:dyDescent="0.25">
      <c r="A80" s="224"/>
      <c r="B80" s="224"/>
      <c r="C80" s="224"/>
      <c r="D80" s="224"/>
      <c r="E80" s="224"/>
      <c r="F80" s="224"/>
      <c r="G80" s="224"/>
      <c r="H80" s="224"/>
      <c r="I80" s="224"/>
      <c r="J80" s="224"/>
      <c r="K80" s="224"/>
      <c r="L80" s="224"/>
      <c r="M80" s="224"/>
    </row>
    <row r="81" spans="1:13" x14ac:dyDescent="0.25">
      <c r="A81" s="224"/>
      <c r="B81" s="224"/>
      <c r="C81" s="224"/>
      <c r="D81" s="224"/>
      <c r="E81" s="224"/>
      <c r="F81" s="224"/>
      <c r="G81" s="224"/>
      <c r="H81" s="224"/>
      <c r="I81" s="224"/>
      <c r="J81" s="224"/>
      <c r="K81" s="224"/>
      <c r="L81" s="224"/>
      <c r="M81" s="224"/>
    </row>
    <row r="82" spans="1:13" x14ac:dyDescent="0.25">
      <c r="A82" s="224"/>
      <c r="B82" s="224"/>
      <c r="C82" s="224"/>
      <c r="D82" s="224"/>
      <c r="E82" s="224"/>
      <c r="F82" s="224"/>
      <c r="G82" s="224"/>
      <c r="H82" s="224"/>
      <c r="I82" s="224"/>
      <c r="J82" s="224"/>
      <c r="K82" s="224"/>
      <c r="L82" s="224"/>
      <c r="M82" s="224"/>
    </row>
  </sheetData>
  <mergeCells count="104">
    <mergeCell ref="C4:K4"/>
    <mergeCell ref="B41:J41"/>
    <mergeCell ref="B34:G34"/>
    <mergeCell ref="E48:F48"/>
    <mergeCell ref="E49:F49"/>
    <mergeCell ref="E50:F50"/>
    <mergeCell ref="K29:L29"/>
    <mergeCell ref="K30:L30"/>
    <mergeCell ref="K31:L31"/>
    <mergeCell ref="K32:L32"/>
    <mergeCell ref="B33:L33"/>
    <mergeCell ref="A11:B11"/>
    <mergeCell ref="K42:L42"/>
    <mergeCell ref="B23:L23"/>
    <mergeCell ref="H24:L24"/>
    <mergeCell ref="H25:L25"/>
    <mergeCell ref="H26:L26"/>
    <mergeCell ref="A80:M82"/>
    <mergeCell ref="B49:D49"/>
    <mergeCell ref="B46:D46"/>
    <mergeCell ref="G46:L46"/>
    <mergeCell ref="G47:L47"/>
    <mergeCell ref="G48:L48"/>
    <mergeCell ref="G49:L49"/>
    <mergeCell ref="B59:D59"/>
    <mergeCell ref="B76:L76"/>
    <mergeCell ref="B79:L79"/>
    <mergeCell ref="B77:L77"/>
    <mergeCell ref="B78:L78"/>
    <mergeCell ref="B52:L52"/>
    <mergeCell ref="J54:L54"/>
    <mergeCell ref="J55:L55"/>
    <mergeCell ref="B71:C71"/>
    <mergeCell ref="I65:L65"/>
    <mergeCell ref="I66:L66"/>
    <mergeCell ref="I67:L67"/>
    <mergeCell ref="I68:L68"/>
    <mergeCell ref="B69:L69"/>
    <mergeCell ref="F70:L70"/>
    <mergeCell ref="F71:L71"/>
    <mergeCell ref="F72:L72"/>
    <mergeCell ref="B72:C72"/>
    <mergeCell ref="B75:L75"/>
    <mergeCell ref="B62:L62"/>
    <mergeCell ref="B63:L63"/>
    <mergeCell ref="B24:G24"/>
    <mergeCell ref="G50:L50"/>
    <mergeCell ref="B51:L51"/>
    <mergeCell ref="B70:E70"/>
    <mergeCell ref="B74:L74"/>
    <mergeCell ref="B73:L73"/>
    <mergeCell ref="B27:L27"/>
    <mergeCell ref="B50:D50"/>
    <mergeCell ref="H34:L34"/>
    <mergeCell ref="H35:L35"/>
    <mergeCell ref="H36:L37"/>
    <mergeCell ref="B38:L38"/>
    <mergeCell ref="K41:L41"/>
    <mergeCell ref="G45:L45"/>
    <mergeCell ref="N61:AE61"/>
    <mergeCell ref="B8:L8"/>
    <mergeCell ref="B9:L9"/>
    <mergeCell ref="B10:L10"/>
    <mergeCell ref="C11:K11"/>
    <mergeCell ref="B48:D48"/>
    <mergeCell ref="E45:F45"/>
    <mergeCell ref="E46:F46"/>
    <mergeCell ref="E47:F47"/>
    <mergeCell ref="B45:D45"/>
    <mergeCell ref="B47:D47"/>
    <mergeCell ref="A12:B12"/>
    <mergeCell ref="L11:M11"/>
    <mergeCell ref="L12:M12"/>
    <mergeCell ref="I20:L20"/>
    <mergeCell ref="A15:M15"/>
    <mergeCell ref="B14:L14"/>
    <mergeCell ref="B17:L17"/>
    <mergeCell ref="B19:L19"/>
    <mergeCell ref="K43:L43"/>
    <mergeCell ref="B44:L44"/>
    <mergeCell ref="A1:M1"/>
    <mergeCell ref="A4:B4"/>
    <mergeCell ref="L4:M4"/>
    <mergeCell ref="B53:L53"/>
    <mergeCell ref="B64:L64"/>
    <mergeCell ref="J56:L56"/>
    <mergeCell ref="J57:L57"/>
    <mergeCell ref="B58:L58"/>
    <mergeCell ref="E59:L59"/>
    <mergeCell ref="E60:L60"/>
    <mergeCell ref="E61:L61"/>
    <mergeCell ref="B28:L28"/>
    <mergeCell ref="B40:L40"/>
    <mergeCell ref="B39:L39"/>
    <mergeCell ref="I21:L21"/>
    <mergeCell ref="I22:L22"/>
    <mergeCell ref="C12:K12"/>
    <mergeCell ref="B13:L13"/>
    <mergeCell ref="B7:L7"/>
    <mergeCell ref="B18:L18"/>
    <mergeCell ref="B16:L16"/>
    <mergeCell ref="A2:M3"/>
    <mergeCell ref="B6:L6"/>
    <mergeCell ref="B5:L5"/>
  </mergeCells>
  <pageMargins left="0.7" right="0.7" top="0.75" bottom="0.75" header="0.3" footer="0.3"/>
  <pageSetup scale="41" orientation="portrait" horizontalDpi="1200" verticalDpi="1200" r:id="rId1"/>
  <rowBreaks count="1" manualBreakCount="1">
    <brk id="1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136</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7'!C57</f>
        <v>#DIV/0!</v>
      </c>
      <c r="H6" s="182"/>
    </row>
    <row r="7" spans="2:8" ht="28.15" customHeight="1" x14ac:dyDescent="0.25">
      <c r="B7" s="180" t="s">
        <v>106</v>
      </c>
      <c r="C7" s="42">
        <f>'Spending Plan'!C12</f>
        <v>0</v>
      </c>
      <c r="D7" s="180" t="s">
        <v>119</v>
      </c>
      <c r="E7" s="42" t="e">
        <f>'Month 1'!C55+'Month 2'!C55+'Month 3'!C55+'Month 4'!C55+'Month 5'!C55+'Month 6'!C55+'Month 7'!C55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7'!D30-D29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'Month 7'!D36-D35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28"/>
      <c r="D47" s="190">
        <f>SUM(D39:D46)</f>
        <v>0</v>
      </c>
      <c r="E47" s="195"/>
      <c r="H47" s="12"/>
    </row>
    <row r="48" spans="2:10" x14ac:dyDescent="0.25">
      <c r="B48" s="199"/>
      <c r="C48" s="199"/>
      <c r="D48" s="41">
        <f>'Month 7'!D48-D47</f>
        <v>0</v>
      </c>
      <c r="E48" s="14" t="s">
        <v>111</v>
      </c>
      <c r="F48" s="15"/>
      <c r="H48" s="12"/>
    </row>
    <row r="49" spans="2:8" x14ac:dyDescent="0.25">
      <c r="B49" s="199"/>
      <c r="C49" s="199"/>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137</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8'!C57</f>
        <v>#DIV/0!</v>
      </c>
      <c r="H6" s="182"/>
    </row>
    <row r="7" spans="2:8" ht="28.15" customHeight="1" x14ac:dyDescent="0.25">
      <c r="B7" s="180" t="s">
        <v>106</v>
      </c>
      <c r="C7" s="42">
        <f>'Spending Plan'!C12</f>
        <v>0</v>
      </c>
      <c r="D7" s="180" t="s">
        <v>119</v>
      </c>
      <c r="E7" s="42" t="e">
        <f>'Month 1'!C55+'Month 2'!C55+'Month 3'!C55+'Month 4'!C55+'Month 5'!C55+'Month 6'!C55+'Month 7'!C55+'Month 8'!C55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8'!D30-D29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'Month 8'!D36-D35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28"/>
      <c r="D47" s="190">
        <f>SUM(D39:D46)</f>
        <v>0</v>
      </c>
      <c r="E47" s="195"/>
      <c r="H47" s="12"/>
    </row>
    <row r="48" spans="2:10" x14ac:dyDescent="0.25">
      <c r="B48" s="199"/>
      <c r="C48" s="199"/>
      <c r="D48" s="41">
        <f>'Month 8'!D48-D47</f>
        <v>0</v>
      </c>
      <c r="E48" s="14" t="s">
        <v>111</v>
      </c>
      <c r="F48" s="15"/>
      <c r="H48" s="12"/>
    </row>
    <row r="49" spans="2:8" x14ac:dyDescent="0.25">
      <c r="B49" s="199"/>
      <c r="C49" s="199"/>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2:J57"/>
  <sheetViews>
    <sheetView zoomScale="80" zoomScaleNormal="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138</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9'!C57</f>
        <v>#DIV/0!</v>
      </c>
      <c r="H6" s="182"/>
    </row>
    <row r="7" spans="2:8" ht="28.15" customHeight="1" x14ac:dyDescent="0.25">
      <c r="B7" s="180" t="s">
        <v>106</v>
      </c>
      <c r="C7" s="42">
        <f>'Spending Plan'!C12</f>
        <v>0</v>
      </c>
      <c r="D7" s="180" t="s">
        <v>119</v>
      </c>
      <c r="E7" s="42" t="e">
        <f>'Month 1'!C55+'Month 2'!C55+'Month 3'!C55+'Month 4'!C55+'Month 5'!C55+'Month 6'!C55+'Month 7'!C55+'Month 8'!C55+'Month 9'!C55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9'!D30-D29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1:10" ht="15" customHeight="1" x14ac:dyDescent="0.25">
      <c r="B33" s="186">
        <f>'Spending Plan'!B57</f>
        <v>0</v>
      </c>
      <c r="C33" s="187">
        <f>'Spending Plan'!E57</f>
        <v>0</v>
      </c>
      <c r="D33" s="198">
        <v>0</v>
      </c>
      <c r="F33" s="12"/>
    </row>
    <row r="34" spans="1:10" x14ac:dyDescent="0.25">
      <c r="B34" s="186">
        <f>'Spending Plan'!B58</f>
        <v>0</v>
      </c>
      <c r="C34" s="187">
        <f>'Spending Plan'!E58</f>
        <v>0</v>
      </c>
      <c r="D34" s="198">
        <v>0</v>
      </c>
      <c r="F34" s="12"/>
      <c r="G34" s="195"/>
    </row>
    <row r="35" spans="1:10" x14ac:dyDescent="0.25">
      <c r="B35" s="328" t="s">
        <v>110</v>
      </c>
      <c r="C35" s="328"/>
      <c r="D35" s="190">
        <f>SUM(D33:D34)</f>
        <v>0</v>
      </c>
      <c r="F35" s="12"/>
    </row>
    <row r="36" spans="1:10" x14ac:dyDescent="0.25">
      <c r="B36" s="199"/>
      <c r="C36" s="199"/>
      <c r="D36" s="41">
        <f>'Month 9'!D36-D35</f>
        <v>0</v>
      </c>
      <c r="E36" s="15" t="s">
        <v>143</v>
      </c>
      <c r="F36" s="12"/>
    </row>
    <row r="37" spans="1:10" x14ac:dyDescent="0.25">
      <c r="B37" s="12"/>
      <c r="C37" s="12"/>
      <c r="D37" s="12"/>
      <c r="E37" s="12"/>
      <c r="F37" s="12"/>
      <c r="G37" s="200"/>
      <c r="H37" s="196"/>
      <c r="J37" s="12"/>
    </row>
    <row r="38" spans="1:10" ht="28.15" customHeight="1" x14ac:dyDescent="0.25">
      <c r="B38" s="185" t="s">
        <v>90</v>
      </c>
      <c r="C38" s="185" t="s">
        <v>13</v>
      </c>
      <c r="D38" s="197" t="s">
        <v>91</v>
      </c>
      <c r="H38" s="12"/>
    </row>
    <row r="39" spans="1:10" x14ac:dyDescent="0.25">
      <c r="B39" s="201">
        <f>'Spending Plan'!B63</f>
        <v>0</v>
      </c>
      <c r="C39" s="214">
        <f>'Spending Plan'!C63</f>
        <v>0</v>
      </c>
      <c r="D39" s="198">
        <v>0</v>
      </c>
      <c r="E39" s="13"/>
      <c r="H39" s="12"/>
    </row>
    <row r="40" spans="1:10" x14ac:dyDescent="0.25">
      <c r="B40" s="201">
        <f>'Spending Plan'!B64</f>
        <v>0</v>
      </c>
      <c r="C40" s="214">
        <f>'Spending Plan'!C64</f>
        <v>0</v>
      </c>
      <c r="D40" s="198">
        <v>0</v>
      </c>
      <c r="E40" s="195"/>
      <c r="H40" s="12"/>
    </row>
    <row r="41" spans="1:10" x14ac:dyDescent="0.25">
      <c r="B41" s="201">
        <f>'Spending Plan'!B65</f>
        <v>0</v>
      </c>
      <c r="C41" s="214">
        <f>'Spending Plan'!C65</f>
        <v>0</v>
      </c>
      <c r="D41" s="198">
        <v>0</v>
      </c>
      <c r="E41" s="195"/>
      <c r="H41" s="12"/>
    </row>
    <row r="42" spans="1:10" x14ac:dyDescent="0.25">
      <c r="B42" s="201">
        <f>'Spending Plan'!B66</f>
        <v>0</v>
      </c>
      <c r="C42" s="214">
        <f>'Spending Plan'!C66</f>
        <v>0</v>
      </c>
      <c r="D42" s="198">
        <v>0</v>
      </c>
      <c r="E42" s="195"/>
      <c r="H42" s="12"/>
    </row>
    <row r="43" spans="1:10" x14ac:dyDescent="0.25">
      <c r="B43" s="201">
        <f>'Spending Plan'!B67</f>
        <v>0</v>
      </c>
      <c r="C43" s="214">
        <f>'Spending Plan'!C67</f>
        <v>0</v>
      </c>
      <c r="D43" s="198">
        <v>0</v>
      </c>
      <c r="E43" s="195"/>
      <c r="H43" s="12"/>
    </row>
    <row r="44" spans="1:10" x14ac:dyDescent="0.25">
      <c r="B44" s="201">
        <f>'Spending Plan'!B68</f>
        <v>0</v>
      </c>
      <c r="C44" s="214">
        <f>'Spending Plan'!C68</f>
        <v>0</v>
      </c>
      <c r="D44" s="198">
        <v>0</v>
      </c>
      <c r="E44" s="195"/>
      <c r="H44" s="12"/>
    </row>
    <row r="45" spans="1:10" x14ac:dyDescent="0.25">
      <c r="B45" s="201">
        <f>'Spending Plan'!B69</f>
        <v>0</v>
      </c>
      <c r="C45" s="214">
        <f>'Spending Plan'!C69</f>
        <v>0</v>
      </c>
      <c r="D45" s="198">
        <v>0</v>
      </c>
      <c r="E45" s="195"/>
      <c r="H45" s="12"/>
    </row>
    <row r="46" spans="1:10" x14ac:dyDescent="0.25">
      <c r="B46" s="201">
        <f>'Spending Plan'!B70</f>
        <v>0</v>
      </c>
      <c r="C46" s="214">
        <f>'Spending Plan'!C70</f>
        <v>0</v>
      </c>
      <c r="D46" s="198">
        <v>0</v>
      </c>
      <c r="E46" s="195"/>
      <c r="H46" s="12"/>
    </row>
    <row r="47" spans="1:10" x14ac:dyDescent="0.25">
      <c r="B47" s="328" t="s">
        <v>110</v>
      </c>
      <c r="C47" s="328"/>
      <c r="D47" s="190">
        <f>SUM(D39:D46)</f>
        <v>0</v>
      </c>
      <c r="E47" s="195"/>
      <c r="H47" s="12"/>
    </row>
    <row r="48" spans="1:10" x14ac:dyDescent="0.25">
      <c r="A48" s="218"/>
      <c r="B48" s="199"/>
      <c r="C48" s="199"/>
      <c r="D48" s="41">
        <f>'Month 9'!D48-D47</f>
        <v>0</v>
      </c>
      <c r="E48" s="14" t="s">
        <v>111</v>
      </c>
      <c r="F48" s="15"/>
      <c r="H48" s="12"/>
    </row>
    <row r="49" spans="1:8" x14ac:dyDescent="0.25">
      <c r="A49" s="218"/>
      <c r="B49" s="199"/>
      <c r="C49" s="199"/>
      <c r="D49" s="203"/>
      <c r="E49" s="195"/>
      <c r="H49" s="12"/>
    </row>
    <row r="50" spans="1:8" ht="19.899999999999999" customHeight="1" x14ac:dyDescent="0.25">
      <c r="B50" s="204" t="s">
        <v>112</v>
      </c>
      <c r="C50" s="42">
        <f>D29+G18+D35+D47</f>
        <v>0</v>
      </c>
      <c r="H50" s="182"/>
    </row>
    <row r="51" spans="1:8" ht="19.899999999999999" customHeight="1" x14ac:dyDescent="0.25">
      <c r="B51" s="204" t="s">
        <v>106</v>
      </c>
      <c r="C51" s="42">
        <f>C7</f>
        <v>0</v>
      </c>
      <c r="H51" s="182"/>
    </row>
    <row r="52" spans="1:8" ht="19.899999999999999" customHeight="1" x14ac:dyDescent="0.25">
      <c r="B52" s="205" t="s">
        <v>113</v>
      </c>
      <c r="C52" s="43">
        <f>SUM(C50:C51)</f>
        <v>0</v>
      </c>
      <c r="D52" s="206"/>
      <c r="E52" s="206"/>
      <c r="F52" s="206"/>
      <c r="H52" s="13"/>
    </row>
    <row r="53" spans="1:8" ht="19.899999999999999" customHeight="1" x14ac:dyDescent="0.25">
      <c r="B53" s="207" t="s">
        <v>114</v>
      </c>
      <c r="C53" s="44">
        <v>0</v>
      </c>
      <c r="D53" s="208"/>
      <c r="E53" s="208"/>
      <c r="F53" s="208"/>
      <c r="G53" s="208"/>
      <c r="H53" s="13"/>
    </row>
    <row r="54" spans="1:8" ht="19.899999999999999" customHeight="1" x14ac:dyDescent="0.25">
      <c r="B54" s="207" t="s">
        <v>115</v>
      </c>
      <c r="C54" s="43" t="e">
        <f>C52/C53</f>
        <v>#DIV/0!</v>
      </c>
      <c r="D54" s="208"/>
      <c r="E54" s="208"/>
      <c r="F54" s="208"/>
      <c r="G54" s="208"/>
      <c r="H54" s="13"/>
    </row>
    <row r="55" spans="1:8" ht="19.899999999999999" customHeight="1" x14ac:dyDescent="0.25">
      <c r="B55" s="207" t="s">
        <v>116</v>
      </c>
      <c r="C55" s="45" t="e">
        <f>C54*C53</f>
        <v>#DIV/0!</v>
      </c>
      <c r="D55" s="208"/>
      <c r="E55" s="208"/>
      <c r="F55" s="208"/>
      <c r="G55" s="208"/>
      <c r="H55" s="13"/>
    </row>
    <row r="56" spans="1:8" x14ac:dyDescent="0.25">
      <c r="B56" s="209"/>
      <c r="C56" s="16"/>
      <c r="D56" s="208"/>
      <c r="E56" s="208"/>
      <c r="F56" s="208"/>
      <c r="G56" s="208"/>
      <c r="H56" s="13"/>
    </row>
    <row r="57" spans="1:8" ht="19.899999999999999" customHeight="1" x14ac:dyDescent="0.25">
      <c r="B57" s="210" t="s">
        <v>117</v>
      </c>
      <c r="C57" s="211" t="e">
        <f>G6-C55</f>
        <v>#DIV/0!</v>
      </c>
      <c r="H57" s="195"/>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1:J57"/>
  <sheetViews>
    <sheetView zoomScale="80" zoomScaleNormal="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1" spans="2:8" x14ac:dyDescent="0.25">
      <c r="E1" s="195"/>
    </row>
    <row r="2" spans="2:8" ht="19.5" thickBot="1" x14ac:dyDescent="0.35">
      <c r="B2" s="169" t="s">
        <v>102</v>
      </c>
      <c r="C2" s="20" t="s">
        <v>139</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10'!C57</f>
        <v>#DIV/0!</v>
      </c>
      <c r="H6" s="182"/>
    </row>
    <row r="7" spans="2:8" ht="28.15" customHeight="1" x14ac:dyDescent="0.25">
      <c r="B7" s="180" t="s">
        <v>106</v>
      </c>
      <c r="C7" s="42">
        <f>'Spending Plan'!C12</f>
        <v>0</v>
      </c>
      <c r="D7" s="180" t="s">
        <v>119</v>
      </c>
      <c r="E7" s="42" t="e">
        <f>'Month 1'!C55+'Month 2'!C55+'Month 3'!C55+'Month 4'!C55+'Month 5'!C55+'Month 6'!C55+'Month 7'!C55+'Month 8'!C55+'Month 9'!C55+'Month 10'!C55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10'!D30-D29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'Month 10'!D36-D35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28"/>
      <c r="D47" s="190">
        <f>SUM(D39:D46)</f>
        <v>0</v>
      </c>
      <c r="E47" s="195"/>
      <c r="H47" s="12"/>
    </row>
    <row r="48" spans="2:10" x14ac:dyDescent="0.25">
      <c r="B48" s="199"/>
      <c r="C48" s="199"/>
      <c r="D48" s="41">
        <f>'Month 10'!D48-D47</f>
        <v>0</v>
      </c>
      <c r="E48" s="14" t="s">
        <v>111</v>
      </c>
      <c r="F48" s="15"/>
      <c r="H48" s="12"/>
    </row>
    <row r="49" spans="2:8" x14ac:dyDescent="0.25">
      <c r="B49" s="199"/>
      <c r="C49" s="199"/>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140</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11'!C57</f>
        <v>#DIV/0!</v>
      </c>
      <c r="H6" s="182"/>
    </row>
    <row r="7" spans="2:8" ht="28.15" customHeight="1" x14ac:dyDescent="0.25">
      <c r="B7" s="180" t="s">
        <v>106</v>
      </c>
      <c r="C7" s="42">
        <f>'Spending Plan'!C12</f>
        <v>0</v>
      </c>
      <c r="D7" s="180" t="s">
        <v>119</v>
      </c>
      <c r="E7" s="42" t="e">
        <f>'Month 1'!C55+'Month 2'!C55+'Month 3'!C55+'Month 4'!C55+'Month 5'!C55+'Month 6'!C55+'Month 7'!C55+'Month 8'!C55+'Month 9'!C55+'Month 10'!C55+'Month 11'!C55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11'!D30-D29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'Month 11'!D36-D35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28"/>
      <c r="D47" s="190">
        <f>SUM(D39:D46)</f>
        <v>0</v>
      </c>
      <c r="E47" s="195"/>
      <c r="H47" s="12"/>
    </row>
    <row r="48" spans="2:10" x14ac:dyDescent="0.25">
      <c r="B48" s="199"/>
      <c r="C48" s="199"/>
      <c r="D48" s="41">
        <f>'Month 11'!D48-D47</f>
        <v>0</v>
      </c>
      <c r="E48" s="14" t="s">
        <v>111</v>
      </c>
      <c r="F48" s="15"/>
      <c r="H48" s="12"/>
    </row>
    <row r="49" spans="2:8" x14ac:dyDescent="0.25">
      <c r="B49" s="199"/>
      <c r="C49" s="199"/>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47:C47"/>
    <mergeCell ref="B18:F18"/>
    <mergeCell ref="B29:C29"/>
    <mergeCell ref="B35:C35"/>
    <mergeCell ref="G6:G7"/>
    <mergeCell ref="F6:F7"/>
  </mergeCells>
  <pageMargins left="0.7" right="0.7" top="0.75" bottom="0.75" header="0.3" footer="0.3"/>
  <pageSetup scale="52" orientation="portrait" horizontalDpi="1200" verticalDpi="1200" r:id="rId1"/>
  <colBreaks count="1" manualBreakCount="1">
    <brk id="8" max="4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6"/>
  <sheetViews>
    <sheetView workbookViewId="0">
      <selection activeCell="A17" sqref="A17"/>
    </sheetView>
  </sheetViews>
  <sheetFormatPr defaultRowHeight="15" x14ac:dyDescent="0.25"/>
  <cols>
    <col min="1" max="1" width="19.5703125" customWidth="1"/>
  </cols>
  <sheetData>
    <row r="1" spans="1:13" ht="15.75" x14ac:dyDescent="0.25">
      <c r="A1" s="2" t="s">
        <v>30</v>
      </c>
      <c r="I1" s="3" t="s">
        <v>25</v>
      </c>
      <c r="M1" s="3" t="s">
        <v>31</v>
      </c>
    </row>
    <row r="2" spans="1:13" ht="15.75" x14ac:dyDescent="0.25">
      <c r="A2" s="1" t="s">
        <v>32</v>
      </c>
      <c r="I2" t="s">
        <v>9</v>
      </c>
      <c r="M2" t="s">
        <v>9</v>
      </c>
    </row>
    <row r="3" spans="1:13" ht="15.75" x14ac:dyDescent="0.25">
      <c r="A3" s="1" t="s">
        <v>33</v>
      </c>
      <c r="I3" t="s">
        <v>34</v>
      </c>
      <c r="M3" t="s">
        <v>28</v>
      </c>
    </row>
    <row r="4" spans="1:13" ht="15.75" x14ac:dyDescent="0.25">
      <c r="A4" s="1" t="s">
        <v>35</v>
      </c>
      <c r="I4" t="s">
        <v>27</v>
      </c>
    </row>
    <row r="5" spans="1:13" ht="15.75" x14ac:dyDescent="0.25">
      <c r="A5" s="1" t="s">
        <v>36</v>
      </c>
      <c r="I5" t="s">
        <v>28</v>
      </c>
    </row>
    <row r="6" spans="1:13" ht="15.75" x14ac:dyDescent="0.25">
      <c r="A6" s="1" t="s">
        <v>37</v>
      </c>
    </row>
    <row r="7" spans="1:13" ht="15.75" x14ac:dyDescent="0.25">
      <c r="A7" s="1" t="s">
        <v>22</v>
      </c>
    </row>
    <row r="8" spans="1:13" ht="15.75" x14ac:dyDescent="0.25">
      <c r="A8" s="1" t="s">
        <v>17</v>
      </c>
    </row>
    <row r="9" spans="1:13" ht="15.75" x14ac:dyDescent="0.25">
      <c r="A9" s="1" t="s">
        <v>38</v>
      </c>
    </row>
    <row r="10" spans="1:13" ht="15.75" x14ac:dyDescent="0.25">
      <c r="A10" s="1" t="s">
        <v>39</v>
      </c>
    </row>
    <row r="11" spans="1:13" ht="15.75" x14ac:dyDescent="0.25">
      <c r="A11" s="1" t="s">
        <v>24</v>
      </c>
    </row>
    <row r="12" spans="1:13" ht="15.75" x14ac:dyDescent="0.25">
      <c r="A12" s="1" t="s">
        <v>16</v>
      </c>
    </row>
    <row r="13" spans="1:13" ht="15.75" x14ac:dyDescent="0.25">
      <c r="A13" s="1" t="s">
        <v>40</v>
      </c>
    </row>
    <row r="14" spans="1:13" ht="15.75" x14ac:dyDescent="0.25">
      <c r="A14" s="1" t="s">
        <v>41</v>
      </c>
    </row>
    <row r="15" spans="1:13" ht="15.75" x14ac:dyDescent="0.25">
      <c r="A15" s="1" t="s">
        <v>42</v>
      </c>
    </row>
    <row r="16" spans="1:13" ht="15.75" x14ac:dyDescent="0.25">
      <c r="A16" s="1" t="s">
        <v>23</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82"/>
  <sheetViews>
    <sheetView tabSelected="1" zoomScale="70" zoomScaleNormal="70" zoomScaleSheetLayoutView="70" workbookViewId="0">
      <selection activeCell="G13" sqref="G13"/>
    </sheetView>
  </sheetViews>
  <sheetFormatPr defaultColWidth="9.140625" defaultRowHeight="15" x14ac:dyDescent="0.25"/>
  <cols>
    <col min="1" max="1" width="9.140625" style="22"/>
    <col min="2" max="2" width="45.7109375" style="23" customWidth="1"/>
    <col min="3" max="3" width="15.7109375" style="23" customWidth="1"/>
    <col min="4" max="4" width="20.7109375" style="23" customWidth="1"/>
    <col min="5" max="6" width="10.7109375" style="23" customWidth="1"/>
    <col min="7" max="7" width="18.28515625" style="23" customWidth="1"/>
    <col min="8" max="9" width="15.7109375" style="23" customWidth="1"/>
    <col min="10" max="10" width="7.85546875" style="23" customWidth="1"/>
    <col min="11" max="11" width="9.140625" style="23"/>
    <col min="12" max="12" width="20.7109375" style="23" customWidth="1"/>
    <col min="13" max="16384" width="9.140625" style="23"/>
  </cols>
  <sheetData>
    <row r="1" spans="1:13" ht="60" customHeight="1" x14ac:dyDescent="0.25">
      <c r="B1" s="269" t="s">
        <v>3</v>
      </c>
      <c r="C1" s="270"/>
      <c r="D1" s="270"/>
      <c r="E1" s="270"/>
      <c r="F1" s="270"/>
      <c r="G1" s="270"/>
      <c r="H1" s="270"/>
      <c r="I1" s="270"/>
      <c r="K1" s="24"/>
      <c r="L1" s="24"/>
    </row>
    <row r="2" spans="1:13" s="124" customFormat="1" ht="30" customHeight="1" x14ac:dyDescent="0.3">
      <c r="A2" s="123"/>
      <c r="B2" s="145" t="s">
        <v>51</v>
      </c>
      <c r="C2" s="271"/>
      <c r="D2" s="271"/>
      <c r="E2" s="272" t="s">
        <v>61</v>
      </c>
      <c r="F2" s="272"/>
      <c r="G2" s="272"/>
      <c r="H2" s="273"/>
      <c r="I2" s="273"/>
      <c r="J2" s="25"/>
      <c r="K2" s="131"/>
      <c r="L2" s="131" t="s">
        <v>54</v>
      </c>
      <c r="M2" s="132"/>
    </row>
    <row r="3" spans="1:13" s="124" customFormat="1" ht="30" customHeight="1" x14ac:dyDescent="0.3">
      <c r="A3" s="123"/>
      <c r="B3" s="145" t="s">
        <v>59</v>
      </c>
      <c r="C3" s="274"/>
      <c r="D3" s="274"/>
      <c r="E3" s="272" t="s">
        <v>62</v>
      </c>
      <c r="F3" s="272"/>
      <c r="G3" s="272"/>
      <c r="H3" s="275"/>
      <c r="I3" s="275"/>
      <c r="J3" s="25"/>
      <c r="L3" s="133"/>
      <c r="M3" s="124" t="s">
        <v>98</v>
      </c>
    </row>
    <row r="4" spans="1:13" s="124" customFormat="1" ht="30" customHeight="1" x14ac:dyDescent="0.3">
      <c r="A4" s="123"/>
      <c r="B4" s="145" t="s">
        <v>48</v>
      </c>
      <c r="C4" s="271"/>
      <c r="D4" s="271"/>
      <c r="E4" s="272" t="s">
        <v>57</v>
      </c>
      <c r="F4" s="272"/>
      <c r="G4" s="272"/>
      <c r="H4" s="275"/>
      <c r="I4" s="275"/>
      <c r="J4" s="25"/>
      <c r="L4" s="134"/>
      <c r="M4" s="124" t="s">
        <v>99</v>
      </c>
    </row>
    <row r="5" spans="1:13" s="124" customFormat="1" ht="30" customHeight="1" x14ac:dyDescent="0.3">
      <c r="A5" s="123"/>
      <c r="B5" s="145" t="s">
        <v>56</v>
      </c>
      <c r="C5" s="280"/>
      <c r="D5" s="280"/>
      <c r="E5" s="272" t="s">
        <v>55</v>
      </c>
      <c r="F5" s="272"/>
      <c r="G5" s="272"/>
      <c r="H5" s="281"/>
      <c r="I5" s="281"/>
      <c r="J5" s="25"/>
      <c r="L5" s="135"/>
      <c r="M5" s="124" t="s">
        <v>100</v>
      </c>
    </row>
    <row r="6" spans="1:13" s="124" customFormat="1" ht="30" customHeight="1" x14ac:dyDescent="0.3">
      <c r="A6" s="123"/>
      <c r="B6" s="145" t="s">
        <v>60</v>
      </c>
      <c r="C6" s="275"/>
      <c r="D6" s="275"/>
      <c r="E6" s="272" t="s">
        <v>52</v>
      </c>
      <c r="F6" s="272"/>
      <c r="G6" s="272"/>
      <c r="H6" s="276" t="s">
        <v>149</v>
      </c>
      <c r="I6" s="276"/>
      <c r="J6" s="26"/>
      <c r="L6" s="136"/>
      <c r="M6" s="124" t="s">
        <v>101</v>
      </c>
    </row>
    <row r="7" spans="1:13" s="124" customFormat="1" ht="30" customHeight="1" x14ac:dyDescent="0.3">
      <c r="A7" s="123"/>
      <c r="B7" s="145" t="s">
        <v>58</v>
      </c>
      <c r="C7" s="277"/>
      <c r="D7" s="277"/>
      <c r="E7" s="147" t="s">
        <v>53</v>
      </c>
      <c r="F7" s="147"/>
      <c r="G7" s="147"/>
      <c r="H7" s="278"/>
      <c r="I7" s="278"/>
      <c r="J7" s="27"/>
    </row>
    <row r="8" spans="1:13" ht="30" customHeight="1" x14ac:dyDescent="0.3">
      <c r="A8" s="123"/>
      <c r="B8" s="138"/>
      <c r="C8" s="104"/>
      <c r="D8" s="104"/>
      <c r="E8" s="105"/>
      <c r="F8" s="105"/>
      <c r="G8" s="105"/>
      <c r="H8" s="105"/>
      <c r="I8" s="105"/>
      <c r="J8" s="27"/>
    </row>
    <row r="9" spans="1:13" ht="19.899999999999999" customHeight="1" x14ac:dyDescent="0.3">
      <c r="B9" s="30" t="s">
        <v>173</v>
      </c>
      <c r="C9" s="148"/>
      <c r="D9" s="148"/>
      <c r="E9" s="148"/>
      <c r="F9" s="148"/>
      <c r="G9" s="148"/>
      <c r="H9" s="148"/>
      <c r="I9" s="148"/>
    </row>
    <row r="10" spans="1:13" s="139" customFormat="1" ht="30" customHeight="1" x14ac:dyDescent="0.25">
      <c r="A10" s="137"/>
      <c r="B10" s="165" t="s">
        <v>175</v>
      </c>
      <c r="C10" s="279">
        <f>I39</f>
        <v>0</v>
      </c>
      <c r="D10" s="279"/>
      <c r="E10" s="138"/>
      <c r="F10" s="138"/>
      <c r="H10" s="149"/>
      <c r="I10" s="149"/>
    </row>
    <row r="11" spans="1:13" s="139" customFormat="1" ht="30" customHeight="1" x14ac:dyDescent="0.25">
      <c r="A11" s="137"/>
      <c r="B11" s="166" t="s">
        <v>176</v>
      </c>
      <c r="C11" s="279">
        <f>-I53</f>
        <v>0</v>
      </c>
      <c r="D11" s="279"/>
      <c r="E11" s="140"/>
      <c r="F11" s="140"/>
      <c r="H11" s="149"/>
      <c r="I11" s="149"/>
    </row>
    <row r="12" spans="1:13" s="139" customFormat="1" ht="30" customHeight="1" x14ac:dyDescent="0.25">
      <c r="A12" s="137"/>
      <c r="B12" s="165" t="s">
        <v>177</v>
      </c>
      <c r="C12" s="288"/>
      <c r="D12" s="288"/>
      <c r="E12" s="138"/>
      <c r="F12" s="138"/>
      <c r="H12" s="149"/>
      <c r="I12" s="149"/>
    </row>
    <row r="13" spans="1:13" s="139" customFormat="1" ht="30" customHeight="1" x14ac:dyDescent="0.25">
      <c r="A13" s="137"/>
      <c r="B13" s="165" t="s">
        <v>178</v>
      </c>
      <c r="C13" s="279">
        <f>SUM(C10:C12)</f>
        <v>0</v>
      </c>
      <c r="D13" s="279"/>
      <c r="E13" s="138"/>
      <c r="F13" s="138"/>
      <c r="H13" s="149"/>
      <c r="I13" s="149"/>
    </row>
    <row r="14" spans="1:13" ht="30" customHeight="1" x14ac:dyDescent="0.3">
      <c r="B14" s="149"/>
      <c r="C14" s="150"/>
      <c r="D14" s="150"/>
      <c r="E14" s="28"/>
      <c r="F14" s="28"/>
      <c r="H14" s="151"/>
      <c r="I14" s="151"/>
    </row>
    <row r="15" spans="1:13" ht="19.899999999999999" customHeight="1" x14ac:dyDescent="0.3">
      <c r="B15" s="30" t="s">
        <v>174</v>
      </c>
      <c r="C15" s="150"/>
      <c r="D15" s="150"/>
      <c r="E15" s="28"/>
      <c r="F15" s="28"/>
      <c r="H15" s="151"/>
      <c r="I15" s="151"/>
    </row>
    <row r="16" spans="1:13" s="139" customFormat="1" ht="30" customHeight="1" x14ac:dyDescent="0.25">
      <c r="A16" s="137"/>
      <c r="B16" s="167" t="s">
        <v>179</v>
      </c>
      <c r="C16" s="279">
        <f>I59</f>
        <v>0</v>
      </c>
      <c r="D16" s="279"/>
      <c r="E16" s="138"/>
      <c r="F16" s="138"/>
      <c r="H16" s="149"/>
      <c r="I16" s="149"/>
    </row>
    <row r="17" spans="1:11" s="139" customFormat="1" ht="30" customHeight="1" x14ac:dyDescent="0.25">
      <c r="A17" s="137"/>
      <c r="B17" s="167" t="s">
        <v>180</v>
      </c>
      <c r="C17" s="279">
        <f>I71</f>
        <v>0</v>
      </c>
      <c r="D17" s="279"/>
      <c r="E17" s="138"/>
      <c r="F17" s="138"/>
      <c r="H17" s="149"/>
      <c r="I17" s="149"/>
      <c r="K17" s="141"/>
    </row>
    <row r="18" spans="1:11" s="139" customFormat="1" ht="30" customHeight="1" x14ac:dyDescent="0.25">
      <c r="A18" s="137"/>
      <c r="B18" s="168" t="s">
        <v>181</v>
      </c>
      <c r="C18" s="279">
        <f>SUM(C16:C17)</f>
        <v>0</v>
      </c>
      <c r="D18" s="279"/>
      <c r="E18" s="138"/>
      <c r="F18" s="138"/>
      <c r="H18" s="149"/>
      <c r="I18" s="149"/>
    </row>
    <row r="19" spans="1:11" ht="30" customHeight="1" x14ac:dyDescent="0.25">
      <c r="B19" s="152"/>
      <c r="C19" s="150"/>
      <c r="D19" s="150"/>
      <c r="E19" s="28"/>
      <c r="F19" s="28"/>
      <c r="H19" s="153"/>
      <c r="I19" s="153"/>
    </row>
    <row r="20" spans="1:11" ht="19.899999999999999" customHeight="1" x14ac:dyDescent="0.3">
      <c r="A20" s="29"/>
      <c r="B20" s="282" t="s">
        <v>4</v>
      </c>
      <c r="C20" s="282"/>
      <c r="D20" s="283"/>
      <c r="E20" s="29"/>
      <c r="F20" s="29"/>
      <c r="G20" s="29"/>
      <c r="H20" s="29"/>
      <c r="I20" s="29"/>
    </row>
    <row r="21" spans="1:11" s="139" customFormat="1" ht="30" customHeight="1" x14ac:dyDescent="0.25">
      <c r="A21" s="142"/>
      <c r="B21" s="284" t="s">
        <v>5</v>
      </c>
      <c r="C21" s="285"/>
      <c r="D21" s="146"/>
      <c r="E21" s="142"/>
      <c r="F21" s="142"/>
      <c r="G21" s="142"/>
      <c r="H21" s="142"/>
      <c r="I21" s="142"/>
    </row>
    <row r="22" spans="1:11" s="139" customFormat="1" ht="30" customHeight="1" x14ac:dyDescent="0.25">
      <c r="A22" s="142"/>
      <c r="B22" s="286" t="s">
        <v>49</v>
      </c>
      <c r="C22" s="287"/>
      <c r="D22" s="106"/>
      <c r="E22" s="142"/>
      <c r="F22" s="142"/>
      <c r="G22" s="142"/>
      <c r="H22" s="142"/>
      <c r="I22" s="142"/>
    </row>
    <row r="23" spans="1:11" s="139" customFormat="1" ht="30" customHeight="1" x14ac:dyDescent="0.25">
      <c r="A23" s="142"/>
      <c r="B23" s="286" t="s">
        <v>50</v>
      </c>
      <c r="C23" s="287"/>
      <c r="D23" s="107" t="e">
        <f>(D21)/(D22)</f>
        <v>#DIV/0!</v>
      </c>
      <c r="E23" s="142"/>
      <c r="F23" s="142"/>
      <c r="G23" s="142"/>
      <c r="H23" s="142"/>
      <c r="I23" s="142"/>
    </row>
    <row r="24" spans="1:11" s="139" customFormat="1" ht="30" customHeight="1" x14ac:dyDescent="0.25">
      <c r="A24" s="142"/>
      <c r="B24" s="286" t="s">
        <v>182</v>
      </c>
      <c r="C24" s="287"/>
      <c r="D24" s="108" t="e">
        <f>C13+(C18/D22)</f>
        <v>#DIV/0!</v>
      </c>
      <c r="E24" s="142"/>
      <c r="F24" s="142"/>
      <c r="G24" s="142"/>
      <c r="H24" s="142"/>
      <c r="I24" s="142"/>
    </row>
    <row r="25" spans="1:11" s="139" customFormat="1" ht="30" customHeight="1" x14ac:dyDescent="0.25">
      <c r="A25" s="142"/>
      <c r="B25" s="286" t="s">
        <v>183</v>
      </c>
      <c r="C25" s="287"/>
      <c r="D25" s="109" t="e">
        <f>IF(D23-D24 &gt; 0, "Yes", "No")</f>
        <v>#DIV/0!</v>
      </c>
      <c r="E25" s="142"/>
      <c r="F25" s="142"/>
      <c r="G25" s="142"/>
      <c r="H25" s="142"/>
      <c r="I25" s="142"/>
    </row>
    <row r="26" spans="1:11" s="139" customFormat="1" ht="30" customHeight="1" x14ac:dyDescent="0.25">
      <c r="A26" s="142"/>
      <c r="B26" s="286" t="s">
        <v>6</v>
      </c>
      <c r="C26" s="287"/>
      <c r="D26" s="110">
        <f>(C18)+(C13*D22)</f>
        <v>0</v>
      </c>
      <c r="E26" s="142"/>
      <c r="F26" s="142"/>
      <c r="G26" s="142"/>
      <c r="H26" s="142"/>
      <c r="I26" s="142"/>
    </row>
    <row r="27" spans="1:11" s="139" customFormat="1" ht="30" customHeight="1" x14ac:dyDescent="0.25">
      <c r="A27" s="142"/>
      <c r="B27" s="286" t="s">
        <v>7</v>
      </c>
      <c r="C27" s="287"/>
      <c r="D27" s="110">
        <f>D21-D26</f>
        <v>0</v>
      </c>
      <c r="E27" s="142"/>
      <c r="F27" s="142"/>
      <c r="G27" s="142"/>
      <c r="H27" s="142"/>
      <c r="I27" s="142"/>
    </row>
    <row r="28" spans="1:11" ht="30" customHeight="1" x14ac:dyDescent="0.3">
      <c r="B28" s="149"/>
      <c r="C28" s="150"/>
      <c r="D28" s="150"/>
      <c r="E28" s="28"/>
      <c r="F28" s="28"/>
      <c r="H28" s="151"/>
      <c r="I28" s="151"/>
    </row>
    <row r="29" spans="1:11" ht="19.899999999999999" customHeight="1" x14ac:dyDescent="0.3">
      <c r="B29" s="30" t="s">
        <v>31</v>
      </c>
      <c r="C29" s="31"/>
      <c r="D29" s="31"/>
      <c r="E29" s="31"/>
      <c r="F29" s="31"/>
      <c r="G29" s="31"/>
      <c r="H29" s="31"/>
      <c r="I29" s="31"/>
    </row>
    <row r="30" spans="1:11" s="33" customFormat="1" ht="40.15" customHeight="1" x14ac:dyDescent="0.25">
      <c r="A30" s="32"/>
      <c r="B30" s="154" t="s">
        <v>1</v>
      </c>
      <c r="C30" s="291" t="s">
        <v>0</v>
      </c>
      <c r="D30" s="291"/>
      <c r="E30" s="292" t="s">
        <v>43</v>
      </c>
      <c r="F30" s="292"/>
      <c r="G30" s="155" t="s">
        <v>47</v>
      </c>
      <c r="H30" s="155" t="s">
        <v>46</v>
      </c>
      <c r="I30" s="155" t="s">
        <v>8</v>
      </c>
    </row>
    <row r="31" spans="1:11" ht="25.15" customHeight="1" x14ac:dyDescent="0.25">
      <c r="B31" s="111"/>
      <c r="C31" s="289"/>
      <c r="D31" s="289"/>
      <c r="E31" s="290"/>
      <c r="F31" s="290"/>
      <c r="G31" s="112"/>
      <c r="H31" s="113">
        <f t="shared" ref="H31:H38" si="0">(E31*0.14)</f>
        <v>0</v>
      </c>
      <c r="I31" s="114">
        <f t="shared" ref="I31:I38" si="1">((E31+H31)*G31)*(4.33)</f>
        <v>0</v>
      </c>
    </row>
    <row r="32" spans="1:11" ht="25.15" customHeight="1" x14ac:dyDescent="0.25">
      <c r="B32" s="111"/>
      <c r="C32" s="289"/>
      <c r="D32" s="289"/>
      <c r="E32" s="290"/>
      <c r="F32" s="290"/>
      <c r="G32" s="112"/>
      <c r="H32" s="113">
        <f t="shared" si="0"/>
        <v>0</v>
      </c>
      <c r="I32" s="114">
        <f t="shared" si="1"/>
        <v>0</v>
      </c>
    </row>
    <row r="33" spans="1:9" ht="25.15" customHeight="1" x14ac:dyDescent="0.25">
      <c r="B33" s="111"/>
      <c r="C33" s="289"/>
      <c r="D33" s="289"/>
      <c r="E33" s="290"/>
      <c r="F33" s="290"/>
      <c r="G33" s="112"/>
      <c r="H33" s="113">
        <f t="shared" si="0"/>
        <v>0</v>
      </c>
      <c r="I33" s="114">
        <f t="shared" si="1"/>
        <v>0</v>
      </c>
    </row>
    <row r="34" spans="1:9" ht="25.15" customHeight="1" x14ac:dyDescent="0.25">
      <c r="B34" s="111"/>
      <c r="C34" s="289"/>
      <c r="D34" s="289"/>
      <c r="E34" s="290"/>
      <c r="F34" s="290"/>
      <c r="G34" s="112"/>
      <c r="H34" s="113">
        <f t="shared" si="0"/>
        <v>0</v>
      </c>
      <c r="I34" s="114">
        <f t="shared" si="1"/>
        <v>0</v>
      </c>
    </row>
    <row r="35" spans="1:9" ht="25.15" customHeight="1" x14ac:dyDescent="0.25">
      <c r="B35" s="111"/>
      <c r="C35" s="289"/>
      <c r="D35" s="289"/>
      <c r="E35" s="290"/>
      <c r="F35" s="290"/>
      <c r="G35" s="112"/>
      <c r="H35" s="113">
        <f t="shared" si="0"/>
        <v>0</v>
      </c>
      <c r="I35" s="114">
        <f t="shared" si="1"/>
        <v>0</v>
      </c>
    </row>
    <row r="36" spans="1:9" ht="25.15" customHeight="1" x14ac:dyDescent="0.25">
      <c r="B36" s="111"/>
      <c r="C36" s="289"/>
      <c r="D36" s="289"/>
      <c r="E36" s="290"/>
      <c r="F36" s="290"/>
      <c r="G36" s="112"/>
      <c r="H36" s="113">
        <f t="shared" si="0"/>
        <v>0</v>
      </c>
      <c r="I36" s="114">
        <f t="shared" si="1"/>
        <v>0</v>
      </c>
    </row>
    <row r="37" spans="1:9" ht="25.15" customHeight="1" x14ac:dyDescent="0.25">
      <c r="B37" s="111"/>
      <c r="C37" s="289"/>
      <c r="D37" s="289"/>
      <c r="E37" s="290"/>
      <c r="F37" s="290"/>
      <c r="G37" s="112"/>
      <c r="H37" s="113">
        <f t="shared" si="0"/>
        <v>0</v>
      </c>
      <c r="I37" s="114">
        <f t="shared" si="1"/>
        <v>0</v>
      </c>
    </row>
    <row r="38" spans="1:9" ht="25.15" customHeight="1" x14ac:dyDescent="0.25">
      <c r="B38" s="111"/>
      <c r="C38" s="289"/>
      <c r="D38" s="289"/>
      <c r="E38" s="290"/>
      <c r="F38" s="290"/>
      <c r="G38" s="115"/>
      <c r="H38" s="113">
        <f t="shared" si="0"/>
        <v>0</v>
      </c>
      <c r="I38" s="114">
        <f t="shared" si="1"/>
        <v>0</v>
      </c>
    </row>
    <row r="39" spans="1:9" ht="40.15" customHeight="1" x14ac:dyDescent="0.25">
      <c r="B39" s="295" t="s">
        <v>185</v>
      </c>
      <c r="C39" s="296"/>
      <c r="D39" s="296"/>
      <c r="E39" s="296"/>
      <c r="F39" s="297"/>
      <c r="G39" s="293" t="s">
        <v>10</v>
      </c>
      <c r="H39" s="293"/>
      <c r="I39" s="156">
        <f>SUM(I31:I38)</f>
        <v>0</v>
      </c>
    </row>
    <row r="40" spans="1:9" ht="30" customHeight="1" x14ac:dyDescent="0.25"/>
    <row r="41" spans="1:9" ht="30" customHeight="1" x14ac:dyDescent="0.25"/>
    <row r="42" spans="1:9" ht="19.899999999999999" customHeight="1" x14ac:dyDescent="0.3">
      <c r="B42" s="30" t="s">
        <v>11</v>
      </c>
      <c r="C42" s="148"/>
      <c r="D42" s="148"/>
      <c r="E42" s="148"/>
      <c r="F42" s="148"/>
      <c r="G42" s="148"/>
      <c r="H42" s="148"/>
      <c r="I42" s="148"/>
    </row>
    <row r="43" spans="1:9" s="33" customFormat="1" ht="40.15" customHeight="1" x14ac:dyDescent="0.25">
      <c r="A43" s="32"/>
      <c r="B43" s="154" t="s">
        <v>1</v>
      </c>
      <c r="C43" s="291" t="s">
        <v>12</v>
      </c>
      <c r="D43" s="291"/>
      <c r="E43" s="294" t="s">
        <v>13</v>
      </c>
      <c r="F43" s="294"/>
      <c r="G43" s="154" t="s">
        <v>14</v>
      </c>
      <c r="H43" s="154" t="s">
        <v>15</v>
      </c>
      <c r="I43" s="155" t="s">
        <v>8</v>
      </c>
    </row>
    <row r="44" spans="1:9" ht="25.15" customHeight="1" x14ac:dyDescent="0.25">
      <c r="B44" s="111"/>
      <c r="C44" s="289"/>
      <c r="D44" s="289"/>
      <c r="E44" s="289"/>
      <c r="F44" s="289"/>
      <c r="G44" s="116"/>
      <c r="H44" s="117"/>
      <c r="I44" s="118">
        <f t="shared" ref="I44:I51" si="2">SUM(G44*H44)</f>
        <v>0</v>
      </c>
    </row>
    <row r="45" spans="1:9" ht="25.15" customHeight="1" x14ac:dyDescent="0.25">
      <c r="B45" s="111"/>
      <c r="C45" s="289"/>
      <c r="D45" s="289"/>
      <c r="E45" s="289"/>
      <c r="F45" s="289"/>
      <c r="G45" s="116"/>
      <c r="H45" s="143"/>
      <c r="I45" s="118">
        <f t="shared" si="2"/>
        <v>0</v>
      </c>
    </row>
    <row r="46" spans="1:9" ht="25.15" customHeight="1" x14ac:dyDescent="0.25">
      <c r="B46" s="111"/>
      <c r="C46" s="289"/>
      <c r="D46" s="289"/>
      <c r="E46" s="289"/>
      <c r="F46" s="289"/>
      <c r="G46" s="116"/>
      <c r="H46" s="143"/>
      <c r="I46" s="118">
        <f t="shared" si="2"/>
        <v>0</v>
      </c>
    </row>
    <row r="47" spans="1:9" ht="25.15" customHeight="1" x14ac:dyDescent="0.25">
      <c r="B47" s="111"/>
      <c r="C47" s="289"/>
      <c r="D47" s="289"/>
      <c r="E47" s="289"/>
      <c r="F47" s="289"/>
      <c r="G47" s="116"/>
      <c r="H47" s="143"/>
      <c r="I47" s="118">
        <f t="shared" si="2"/>
        <v>0</v>
      </c>
    </row>
    <row r="48" spans="1:9" ht="25.15" customHeight="1" x14ac:dyDescent="0.25">
      <c r="B48" s="111"/>
      <c r="C48" s="289"/>
      <c r="D48" s="289"/>
      <c r="E48" s="289"/>
      <c r="F48" s="289"/>
      <c r="G48" s="116"/>
      <c r="H48" s="143"/>
      <c r="I48" s="118">
        <f t="shared" si="2"/>
        <v>0</v>
      </c>
    </row>
    <row r="49" spans="1:18" ht="25.15" customHeight="1" x14ac:dyDescent="0.25">
      <c r="B49" s="111"/>
      <c r="C49" s="289"/>
      <c r="D49" s="289"/>
      <c r="E49" s="289"/>
      <c r="F49" s="289"/>
      <c r="G49" s="116"/>
      <c r="H49" s="143"/>
      <c r="I49" s="118">
        <f t="shared" si="2"/>
        <v>0</v>
      </c>
    </row>
    <row r="50" spans="1:18" ht="25.15" customHeight="1" x14ac:dyDescent="0.25">
      <c r="B50" s="111"/>
      <c r="C50" s="289"/>
      <c r="D50" s="289"/>
      <c r="E50" s="289"/>
      <c r="F50" s="289"/>
      <c r="G50" s="116"/>
      <c r="H50" s="143"/>
      <c r="I50" s="118">
        <f t="shared" si="2"/>
        <v>0</v>
      </c>
      <c r="R50" s="22"/>
    </row>
    <row r="51" spans="1:18" ht="25.15" customHeight="1" x14ac:dyDescent="0.25">
      <c r="B51" s="119"/>
      <c r="C51" s="289"/>
      <c r="D51" s="289"/>
      <c r="E51" s="298"/>
      <c r="F51" s="298"/>
      <c r="G51" s="120"/>
      <c r="H51" s="144"/>
      <c r="I51" s="121">
        <f t="shared" si="2"/>
        <v>0</v>
      </c>
    </row>
    <row r="52" spans="1:18" ht="19.899999999999999" customHeight="1" x14ac:dyDescent="0.25">
      <c r="B52" s="299" t="s">
        <v>148</v>
      </c>
      <c r="C52" s="299"/>
      <c r="D52" s="299"/>
      <c r="E52" s="299"/>
      <c r="F52" s="299"/>
      <c r="G52" s="299"/>
      <c r="H52" s="300"/>
      <c r="I52" s="157">
        <f>SUM(I44:I51)</f>
        <v>0</v>
      </c>
    </row>
    <row r="53" spans="1:18" ht="19.899999999999999" customHeight="1" x14ac:dyDescent="0.25">
      <c r="B53" s="301" t="s">
        <v>141</v>
      </c>
      <c r="C53" s="301"/>
      <c r="D53" s="301"/>
      <c r="E53" s="301"/>
      <c r="F53" s="301"/>
      <c r="G53" s="301"/>
      <c r="H53" s="301"/>
      <c r="I53" s="122">
        <f>I52*12</f>
        <v>0</v>
      </c>
    </row>
    <row r="54" spans="1:18" ht="30" customHeight="1" x14ac:dyDescent="0.25">
      <c r="C54" s="34"/>
      <c r="D54" s="34"/>
      <c r="E54" s="34"/>
      <c r="F54" s="34"/>
      <c r="G54" s="34"/>
      <c r="H54" s="34"/>
      <c r="I54" s="158"/>
    </row>
    <row r="55" spans="1:18" s="124" customFormat="1" ht="19.899999999999999" customHeight="1" x14ac:dyDescent="0.3">
      <c r="A55" s="123"/>
      <c r="B55" s="30" t="s">
        <v>18</v>
      </c>
      <c r="C55" s="159"/>
      <c r="D55" s="159"/>
      <c r="E55" s="159"/>
      <c r="F55" s="159"/>
      <c r="G55" s="159"/>
      <c r="H55" s="159"/>
      <c r="I55" s="159"/>
    </row>
    <row r="56" spans="1:18" s="33" customFormat="1" ht="40.15" customHeight="1" x14ac:dyDescent="0.25">
      <c r="A56" s="32"/>
      <c r="B56" s="154" t="s">
        <v>1</v>
      </c>
      <c r="C56" s="291" t="s">
        <v>19</v>
      </c>
      <c r="D56" s="291"/>
      <c r="E56" s="294" t="s">
        <v>13</v>
      </c>
      <c r="F56" s="294"/>
      <c r="G56" s="291" t="s">
        <v>20</v>
      </c>
      <c r="H56" s="291"/>
      <c r="I56" s="155" t="s">
        <v>21</v>
      </c>
    </row>
    <row r="57" spans="1:18" ht="25.15" customHeight="1" x14ac:dyDescent="0.25">
      <c r="B57" s="111"/>
      <c r="C57" s="303"/>
      <c r="D57" s="304"/>
      <c r="E57" s="289"/>
      <c r="F57" s="289"/>
      <c r="G57" s="302"/>
      <c r="H57" s="302"/>
      <c r="I57" s="125"/>
    </row>
    <row r="58" spans="1:18" ht="25.15" customHeight="1" x14ac:dyDescent="0.25">
      <c r="B58" s="111"/>
      <c r="C58" s="289"/>
      <c r="D58" s="289"/>
      <c r="E58" s="289"/>
      <c r="F58" s="289"/>
      <c r="G58" s="302"/>
      <c r="H58" s="302"/>
      <c r="I58" s="125"/>
    </row>
    <row r="59" spans="1:18" ht="19.899999999999999" customHeight="1" x14ac:dyDescent="0.25">
      <c r="B59" s="299" t="s">
        <v>147</v>
      </c>
      <c r="C59" s="299"/>
      <c r="D59" s="299"/>
      <c r="E59" s="299"/>
      <c r="F59" s="299"/>
      <c r="G59" s="299"/>
      <c r="H59" s="299"/>
      <c r="I59" s="114">
        <f>SUM(I57:I58)</f>
        <v>0</v>
      </c>
      <c r="M59" s="22"/>
    </row>
    <row r="60" spans="1:18" ht="30" customHeight="1" x14ac:dyDescent="0.25">
      <c r="B60" s="22"/>
      <c r="C60" s="160"/>
      <c r="D60" s="160"/>
      <c r="E60" s="160"/>
      <c r="F60" s="160"/>
      <c r="G60" s="160"/>
      <c r="H60" s="160"/>
      <c r="I60" s="158"/>
    </row>
    <row r="61" spans="1:18" s="127" customFormat="1" ht="19.899999999999999" customHeight="1" x14ac:dyDescent="0.25">
      <c r="A61" s="126"/>
      <c r="B61" s="161" t="s">
        <v>25</v>
      </c>
      <c r="C61" s="126"/>
      <c r="D61" s="126"/>
      <c r="E61" s="126"/>
      <c r="F61" s="126"/>
      <c r="G61" s="126"/>
      <c r="H61" s="126"/>
      <c r="I61" s="126"/>
    </row>
    <row r="62" spans="1:18" s="33" customFormat="1" ht="40.15" customHeight="1" x14ac:dyDescent="0.25">
      <c r="A62" s="32"/>
      <c r="B62" s="154" t="s">
        <v>1</v>
      </c>
      <c r="C62" s="294" t="s">
        <v>0</v>
      </c>
      <c r="D62" s="294"/>
      <c r="E62" s="294" t="s">
        <v>2</v>
      </c>
      <c r="F62" s="294"/>
      <c r="G62" s="294"/>
      <c r="H62" s="155" t="s">
        <v>26</v>
      </c>
      <c r="I62" s="154" t="s">
        <v>21</v>
      </c>
    </row>
    <row r="63" spans="1:18" ht="25.15" customHeight="1" x14ac:dyDescent="0.25">
      <c r="B63" s="128"/>
      <c r="C63" s="289"/>
      <c r="D63" s="289"/>
      <c r="E63" s="305"/>
      <c r="F63" s="305"/>
      <c r="G63" s="305"/>
      <c r="H63" s="129"/>
      <c r="I63" s="130"/>
    </row>
    <row r="64" spans="1:18" ht="25.15" customHeight="1" x14ac:dyDescent="0.25">
      <c r="B64" s="128"/>
      <c r="C64" s="289"/>
      <c r="D64" s="289"/>
      <c r="E64" s="305"/>
      <c r="F64" s="305"/>
      <c r="G64" s="305"/>
      <c r="H64" s="129"/>
      <c r="I64" s="130"/>
    </row>
    <row r="65" spans="1:9" ht="25.15" customHeight="1" x14ac:dyDescent="0.25">
      <c r="B65" s="128"/>
      <c r="C65" s="289"/>
      <c r="D65" s="289"/>
      <c r="E65" s="305"/>
      <c r="F65" s="305"/>
      <c r="G65" s="305"/>
      <c r="H65" s="129"/>
      <c r="I65" s="125"/>
    </row>
    <row r="66" spans="1:9" ht="25.15" customHeight="1" x14ac:dyDescent="0.25">
      <c r="B66" s="128"/>
      <c r="C66" s="289"/>
      <c r="D66" s="289"/>
      <c r="E66" s="305"/>
      <c r="F66" s="305"/>
      <c r="G66" s="305"/>
      <c r="H66" s="129"/>
      <c r="I66" s="130"/>
    </row>
    <row r="67" spans="1:9" ht="25.15" customHeight="1" x14ac:dyDescent="0.25">
      <c r="B67" s="128"/>
      <c r="C67" s="289"/>
      <c r="D67" s="289"/>
      <c r="E67" s="305"/>
      <c r="F67" s="305"/>
      <c r="G67" s="305"/>
      <c r="H67" s="129"/>
      <c r="I67" s="130"/>
    </row>
    <row r="68" spans="1:9" ht="25.15" customHeight="1" x14ac:dyDescent="0.25">
      <c r="B68" s="128"/>
      <c r="C68" s="306"/>
      <c r="D68" s="307"/>
      <c r="E68" s="308"/>
      <c r="F68" s="309"/>
      <c r="G68" s="310"/>
      <c r="H68" s="129"/>
      <c r="I68" s="130"/>
    </row>
    <row r="69" spans="1:9" ht="25.15" customHeight="1" x14ac:dyDescent="0.25">
      <c r="B69" s="128"/>
      <c r="C69" s="306"/>
      <c r="D69" s="307"/>
      <c r="E69" s="305"/>
      <c r="F69" s="305"/>
      <c r="G69" s="305"/>
      <c r="H69" s="129"/>
      <c r="I69" s="130"/>
    </row>
    <row r="70" spans="1:9" ht="25.15" customHeight="1" x14ac:dyDescent="0.25">
      <c r="B70" s="128"/>
      <c r="C70" s="306"/>
      <c r="D70" s="307"/>
      <c r="E70" s="308"/>
      <c r="F70" s="309"/>
      <c r="G70" s="310"/>
      <c r="H70" s="129"/>
      <c r="I70" s="130"/>
    </row>
    <row r="71" spans="1:9" ht="19.899999999999999" customHeight="1" x14ac:dyDescent="0.25">
      <c r="B71" s="300" t="s">
        <v>146</v>
      </c>
      <c r="C71" s="322"/>
      <c r="D71" s="322"/>
      <c r="E71" s="322"/>
      <c r="F71" s="322"/>
      <c r="G71" s="322"/>
      <c r="H71" s="323"/>
      <c r="I71" s="157">
        <f>SUM(I63:I70)</f>
        <v>0</v>
      </c>
    </row>
    <row r="72" spans="1:9" ht="30" customHeight="1" x14ac:dyDescent="0.25">
      <c r="I72" s="23" t="s">
        <v>29</v>
      </c>
    </row>
    <row r="73" spans="1:9" ht="19.899999999999999" customHeight="1" x14ac:dyDescent="0.25">
      <c r="H73" s="28"/>
      <c r="I73" s="28"/>
    </row>
    <row r="74" spans="1:9" ht="19.899999999999999" customHeight="1" x14ac:dyDescent="0.25">
      <c r="A74" s="315"/>
      <c r="B74" s="324"/>
      <c r="C74" s="325"/>
      <c r="F74" s="316"/>
      <c r="G74" s="326"/>
      <c r="H74" s="317"/>
      <c r="I74" s="311"/>
    </row>
    <row r="75" spans="1:9" ht="19.899999999999999" customHeight="1" x14ac:dyDescent="0.25">
      <c r="A75" s="315"/>
      <c r="B75" s="324"/>
      <c r="C75" s="325"/>
      <c r="F75" s="318"/>
      <c r="G75" s="315"/>
      <c r="H75" s="319"/>
      <c r="I75" s="312"/>
    </row>
    <row r="76" spans="1:9" ht="19.899999999999999" customHeight="1" x14ac:dyDescent="0.25">
      <c r="A76" s="315"/>
      <c r="B76" s="324"/>
      <c r="C76" s="325"/>
      <c r="F76" s="320"/>
      <c r="G76" s="327"/>
      <c r="H76" s="321"/>
      <c r="I76" s="313"/>
    </row>
    <row r="77" spans="1:9" ht="19.899999999999999" customHeight="1" x14ac:dyDescent="0.3">
      <c r="A77" s="162"/>
      <c r="B77" s="163" t="s">
        <v>44</v>
      </c>
      <c r="C77" s="164" t="s">
        <v>45</v>
      </c>
      <c r="F77" s="314" t="s">
        <v>150</v>
      </c>
      <c r="G77" s="314"/>
      <c r="H77" s="314"/>
      <c r="I77" s="164" t="s">
        <v>45</v>
      </c>
    </row>
    <row r="78" spans="1:9" ht="40.15" customHeight="1" x14ac:dyDescent="0.25"/>
    <row r="79" spans="1:9" ht="19.899999999999999" customHeight="1" x14ac:dyDescent="0.25">
      <c r="A79" s="315"/>
      <c r="B79" s="316"/>
      <c r="C79" s="317"/>
      <c r="E79" s="22"/>
    </row>
    <row r="80" spans="1:9" ht="19.899999999999999" customHeight="1" x14ac:dyDescent="0.25">
      <c r="A80" s="315"/>
      <c r="B80" s="318"/>
      <c r="C80" s="319"/>
    </row>
    <row r="81" spans="1:3" ht="19.899999999999999" customHeight="1" x14ac:dyDescent="0.25">
      <c r="A81" s="315"/>
      <c r="B81" s="320"/>
      <c r="C81" s="321"/>
    </row>
    <row r="82" spans="1:3" ht="19.899999999999999" customHeight="1" x14ac:dyDescent="0.3">
      <c r="A82" s="162"/>
      <c r="B82" s="163" t="s">
        <v>151</v>
      </c>
      <c r="C82" s="164" t="s">
        <v>45</v>
      </c>
    </row>
  </sheetData>
  <mergeCells count="110">
    <mergeCell ref="I74:I76"/>
    <mergeCell ref="F77:H77"/>
    <mergeCell ref="A79:A81"/>
    <mergeCell ref="B79:C81"/>
    <mergeCell ref="C69:D69"/>
    <mergeCell ref="E69:G69"/>
    <mergeCell ref="C70:D70"/>
    <mergeCell ref="E70:G70"/>
    <mergeCell ref="B71:H71"/>
    <mergeCell ref="A74:A76"/>
    <mergeCell ref="B74:B76"/>
    <mergeCell ref="C74:C76"/>
    <mergeCell ref="F74:H76"/>
    <mergeCell ref="C66:D66"/>
    <mergeCell ref="E66:G66"/>
    <mergeCell ref="C67:D67"/>
    <mergeCell ref="E67:G67"/>
    <mergeCell ref="C68:D68"/>
    <mergeCell ref="E68:G68"/>
    <mergeCell ref="C63:D63"/>
    <mergeCell ref="E63:G63"/>
    <mergeCell ref="C64:D64"/>
    <mergeCell ref="E64:G64"/>
    <mergeCell ref="C65:D65"/>
    <mergeCell ref="E65:G65"/>
    <mergeCell ref="C58:D58"/>
    <mergeCell ref="E58:F58"/>
    <mergeCell ref="G58:H58"/>
    <mergeCell ref="B59:H59"/>
    <mergeCell ref="C62:D62"/>
    <mergeCell ref="E62:G62"/>
    <mergeCell ref="C56:D56"/>
    <mergeCell ref="E56:F56"/>
    <mergeCell ref="G56:H56"/>
    <mergeCell ref="C57:D57"/>
    <mergeCell ref="E57:F57"/>
    <mergeCell ref="G57:H57"/>
    <mergeCell ref="C50:D50"/>
    <mergeCell ref="E50:F50"/>
    <mergeCell ref="C51:D51"/>
    <mergeCell ref="E51:F51"/>
    <mergeCell ref="B52:H52"/>
    <mergeCell ref="B53:H53"/>
    <mergeCell ref="C47:D47"/>
    <mergeCell ref="E47:F47"/>
    <mergeCell ref="C48:D48"/>
    <mergeCell ref="E48:F48"/>
    <mergeCell ref="C49:D49"/>
    <mergeCell ref="E49:F49"/>
    <mergeCell ref="C44:D44"/>
    <mergeCell ref="E44:F44"/>
    <mergeCell ref="C45:D45"/>
    <mergeCell ref="E45:F45"/>
    <mergeCell ref="C46:D46"/>
    <mergeCell ref="E46:F46"/>
    <mergeCell ref="C38:D38"/>
    <mergeCell ref="E38:F38"/>
    <mergeCell ref="B39:F39"/>
    <mergeCell ref="G39:H39"/>
    <mergeCell ref="C43:D43"/>
    <mergeCell ref="E43:F43"/>
    <mergeCell ref="C35:D35"/>
    <mergeCell ref="E35:F35"/>
    <mergeCell ref="C36:D36"/>
    <mergeCell ref="E36:F36"/>
    <mergeCell ref="C37:D37"/>
    <mergeCell ref="E37:F37"/>
    <mergeCell ref="C32:D32"/>
    <mergeCell ref="E32:F32"/>
    <mergeCell ref="C33:D33"/>
    <mergeCell ref="E33:F33"/>
    <mergeCell ref="C34:D34"/>
    <mergeCell ref="E34:F34"/>
    <mergeCell ref="B26:C26"/>
    <mergeCell ref="B27:C27"/>
    <mergeCell ref="C30:D30"/>
    <mergeCell ref="E30:F30"/>
    <mergeCell ref="C31:D31"/>
    <mergeCell ref="E31:F31"/>
    <mergeCell ref="B20:D20"/>
    <mergeCell ref="B21:C21"/>
    <mergeCell ref="B22:C22"/>
    <mergeCell ref="B23:C23"/>
    <mergeCell ref="B24:C24"/>
    <mergeCell ref="B25:C25"/>
    <mergeCell ref="C11:D11"/>
    <mergeCell ref="C12:D12"/>
    <mergeCell ref="C13:D13"/>
    <mergeCell ref="C16:D16"/>
    <mergeCell ref="C17:D17"/>
    <mergeCell ref="C18:D18"/>
    <mergeCell ref="C7:D7"/>
    <mergeCell ref="H7:I7"/>
    <mergeCell ref="C10:D10"/>
    <mergeCell ref="C4:D4"/>
    <mergeCell ref="E4:G4"/>
    <mergeCell ref="H4:I4"/>
    <mergeCell ref="C5:D5"/>
    <mergeCell ref="E5:G5"/>
    <mergeCell ref="H5:I5"/>
    <mergeCell ref="B1:I1"/>
    <mergeCell ref="C2:D2"/>
    <mergeCell ref="E2:G2"/>
    <mergeCell ref="H2:I2"/>
    <mergeCell ref="C3:D3"/>
    <mergeCell ref="E3:G3"/>
    <mergeCell ref="H3:I3"/>
    <mergeCell ref="C6:D6"/>
    <mergeCell ref="E6:G6"/>
    <mergeCell ref="H6:I6"/>
  </mergeCells>
  <conditionalFormatting sqref="D25">
    <cfRule type="cellIs" dxfId="1" priority="1" operator="equal">
      <formula>"no"</formula>
    </cfRule>
    <cfRule type="cellIs" dxfId="0" priority="2" operator="equal">
      <formula>"Yes"</formula>
    </cfRule>
    <cfRule type="colorScale" priority="3">
      <colorScale>
        <cfvo type="min"/>
        <cfvo type="max"/>
        <color rgb="FFFF7128"/>
        <color rgb="FFFFEF9C"/>
      </colorScale>
    </cfRule>
  </conditionalFormatting>
  <pageMargins left="0.7" right="0.7" top="0.75" bottom="0.75" header="0.3" footer="0.3"/>
  <pageSetup scale="53" orientation="portrait" horizontalDpi="1200" verticalDpi="1200" r:id="rId1"/>
  <rowBreaks count="1" manualBreakCount="1">
    <brk id="40" max="9" man="1"/>
  </rowBreaks>
  <colBreaks count="1" manualBreakCount="1">
    <brk id="10"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Formulas!$I$2:$I$5</xm:f>
          </x14:formula1>
          <xm:sqref>B31:B38 B63:B70</xm:sqref>
        </x14:dataValidation>
        <x14:dataValidation type="list" allowBlank="1" showInputMessage="1" showErrorMessage="1">
          <x14:formula1>
            <xm:f>Formulas!$A$2:$A$16</xm:f>
          </x14:formula1>
          <xm:sqref>B57:B58 B44:B51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zoomScaleSheetLayoutView="80" workbookViewId="0">
      <selection activeCell="E7" sqref="E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152</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1" t="s">
        <v>49</v>
      </c>
      <c r="E6" s="38">
        <f>'Spending Plan'!D22</f>
        <v>0</v>
      </c>
      <c r="H6" s="182"/>
    </row>
    <row r="7" spans="2:8" ht="28.15" customHeight="1" x14ac:dyDescent="0.25">
      <c r="B7" s="180" t="s">
        <v>106</v>
      </c>
      <c r="C7" s="42">
        <f>'Spending Plan'!C12</f>
        <v>0</v>
      </c>
      <c r="D7" s="180" t="s">
        <v>184</v>
      </c>
      <c r="E7" s="42">
        <f>'Spending Plan'!D21</f>
        <v>0</v>
      </c>
      <c r="G7" s="183"/>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187">
        <f>'Spending Plan'!C31</f>
        <v>0</v>
      </c>
      <c r="D10" s="188">
        <f>'Spending Plan'!E31</f>
        <v>0</v>
      </c>
      <c r="E10" s="188">
        <f t="shared" ref="E10:E17" si="0">(D10*0.14)</f>
        <v>0</v>
      </c>
      <c r="F10" s="189">
        <v>0</v>
      </c>
      <c r="G10" s="190">
        <f t="shared" ref="G10:G17" si="1">(D10+E10)*F10</f>
        <v>0</v>
      </c>
    </row>
    <row r="11" spans="2:8" ht="14.45" customHeight="1" x14ac:dyDescent="0.25">
      <c r="B11" s="186">
        <f>'Spending Plan'!B32</f>
        <v>0</v>
      </c>
      <c r="C11" s="187">
        <f>'Spending Plan'!C32</f>
        <v>0</v>
      </c>
      <c r="D11" s="188">
        <f>'Spending Plan'!E32</f>
        <v>0</v>
      </c>
      <c r="E11" s="188">
        <f t="shared" si="0"/>
        <v>0</v>
      </c>
      <c r="F11" s="189">
        <v>0</v>
      </c>
      <c r="G11" s="190">
        <f t="shared" si="1"/>
        <v>0</v>
      </c>
    </row>
    <row r="12" spans="2:8" x14ac:dyDescent="0.25">
      <c r="B12" s="186">
        <f>'Spending Plan'!B33</f>
        <v>0</v>
      </c>
      <c r="C12" s="187">
        <f>'Spending Plan'!C33</f>
        <v>0</v>
      </c>
      <c r="D12" s="188">
        <f>'Spending Plan'!E33</f>
        <v>0</v>
      </c>
      <c r="E12" s="188">
        <f t="shared" si="0"/>
        <v>0</v>
      </c>
      <c r="F12" s="189">
        <v>0</v>
      </c>
      <c r="G12" s="190">
        <f t="shared" si="1"/>
        <v>0</v>
      </c>
    </row>
    <row r="13" spans="2:8" x14ac:dyDescent="0.25">
      <c r="B13" s="186">
        <f>'Spending Plan'!B34</f>
        <v>0</v>
      </c>
      <c r="C13" s="187">
        <f>'Spending Plan'!C34</f>
        <v>0</v>
      </c>
      <c r="D13" s="188">
        <f>'Spending Plan'!E34</f>
        <v>0</v>
      </c>
      <c r="E13" s="188">
        <f t="shared" si="0"/>
        <v>0</v>
      </c>
      <c r="F13" s="189">
        <v>0</v>
      </c>
      <c r="G13" s="190">
        <f t="shared" si="1"/>
        <v>0</v>
      </c>
    </row>
    <row r="14" spans="2:8" x14ac:dyDescent="0.25">
      <c r="B14" s="186">
        <f>'Spending Plan'!B35</f>
        <v>0</v>
      </c>
      <c r="C14" s="187">
        <f>'Spending Plan'!C35</f>
        <v>0</v>
      </c>
      <c r="D14" s="188">
        <f>'Spending Plan'!E35</f>
        <v>0</v>
      </c>
      <c r="E14" s="188">
        <f t="shared" si="0"/>
        <v>0</v>
      </c>
      <c r="F14" s="189">
        <v>0</v>
      </c>
      <c r="G14" s="190">
        <f t="shared" si="1"/>
        <v>0</v>
      </c>
    </row>
    <row r="15" spans="2:8" x14ac:dyDescent="0.25">
      <c r="B15" s="186">
        <f>'Spending Plan'!B36</f>
        <v>0</v>
      </c>
      <c r="C15" s="187">
        <f>'Spending Plan'!C36</f>
        <v>0</v>
      </c>
      <c r="D15" s="188">
        <f>'Spending Plan'!E36</f>
        <v>0</v>
      </c>
      <c r="E15" s="188">
        <f t="shared" si="0"/>
        <v>0</v>
      </c>
      <c r="F15" s="189">
        <v>0</v>
      </c>
      <c r="G15" s="190">
        <f t="shared" si="1"/>
        <v>0</v>
      </c>
    </row>
    <row r="16" spans="2:8" x14ac:dyDescent="0.25">
      <c r="B16" s="186">
        <f>'Spending Plan'!B37</f>
        <v>0</v>
      </c>
      <c r="C16" s="187">
        <f>'Spending Plan'!C37</f>
        <v>0</v>
      </c>
      <c r="D16" s="188">
        <f>'Spending Plan'!E37</f>
        <v>0</v>
      </c>
      <c r="E16" s="188">
        <f t="shared" si="0"/>
        <v>0</v>
      </c>
      <c r="F16" s="189">
        <v>0</v>
      </c>
      <c r="G16" s="190">
        <f t="shared" si="1"/>
        <v>0</v>
      </c>
    </row>
    <row r="17" spans="2:10" x14ac:dyDescent="0.25">
      <c r="B17" s="186">
        <f>'Spending Plan'!B38</f>
        <v>0</v>
      </c>
      <c r="C17" s="187">
        <f>'Spending Plan'!C38</f>
        <v>0</v>
      </c>
      <c r="D17" s="188">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329"/>
      <c r="C30" s="329"/>
      <c r="D30" s="41">
        <f>'Spending Plan'!I53-D29</f>
        <v>0</v>
      </c>
      <c r="E30" s="39" t="s">
        <v>142</v>
      </c>
      <c r="F30" s="35"/>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'Spending Plan'!I59-D35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02">
        <f>'Spending Plan'!C63</f>
        <v>0</v>
      </c>
      <c r="D39" s="198">
        <v>0</v>
      </c>
      <c r="E39" s="195"/>
      <c r="H39" s="12"/>
    </row>
    <row r="40" spans="2:10" x14ac:dyDescent="0.25">
      <c r="B40" s="201">
        <f>'Spending Plan'!B64</f>
        <v>0</v>
      </c>
      <c r="C40" s="202">
        <f>'Spending Plan'!C64</f>
        <v>0</v>
      </c>
      <c r="D40" s="198">
        <v>0</v>
      </c>
      <c r="E40" s="195"/>
      <c r="H40" s="12"/>
    </row>
    <row r="41" spans="2:10" x14ac:dyDescent="0.25">
      <c r="B41" s="201">
        <f>'Spending Plan'!B65</f>
        <v>0</v>
      </c>
      <c r="C41" s="202">
        <f>'Spending Plan'!C65</f>
        <v>0</v>
      </c>
      <c r="D41" s="198">
        <v>0</v>
      </c>
      <c r="E41" s="195"/>
      <c r="H41" s="12"/>
    </row>
    <row r="42" spans="2:10" x14ac:dyDescent="0.25">
      <c r="B42" s="201">
        <f>'Spending Plan'!B66</f>
        <v>0</v>
      </c>
      <c r="C42" s="202">
        <f>'Spending Plan'!C66</f>
        <v>0</v>
      </c>
      <c r="D42" s="198">
        <v>0</v>
      </c>
      <c r="E42" s="195"/>
      <c r="H42" s="12"/>
    </row>
    <row r="43" spans="2:10" x14ac:dyDescent="0.25">
      <c r="B43" s="201">
        <f>'Spending Plan'!B67</f>
        <v>0</v>
      </c>
      <c r="C43" s="202">
        <f>'Spending Plan'!C67</f>
        <v>0</v>
      </c>
      <c r="D43" s="198">
        <v>0</v>
      </c>
      <c r="E43" s="195"/>
      <c r="H43" s="12"/>
    </row>
    <row r="44" spans="2:10" x14ac:dyDescent="0.25">
      <c r="B44" s="201">
        <f>'Spending Plan'!B68</f>
        <v>0</v>
      </c>
      <c r="C44" s="202">
        <f>'Spending Plan'!C68</f>
        <v>0</v>
      </c>
      <c r="D44" s="198">
        <v>0</v>
      </c>
      <c r="E44" s="195"/>
      <c r="H44" s="12"/>
    </row>
    <row r="45" spans="2:10" x14ac:dyDescent="0.25">
      <c r="B45" s="201">
        <f>'Spending Plan'!B69</f>
        <v>0</v>
      </c>
      <c r="C45" s="202">
        <f>'Spending Plan'!C69</f>
        <v>0</v>
      </c>
      <c r="D45" s="198">
        <v>0</v>
      </c>
      <c r="E45" s="195"/>
      <c r="H45" s="12"/>
    </row>
    <row r="46" spans="2:10" x14ac:dyDescent="0.25">
      <c r="B46" s="201">
        <f>'Spending Plan'!B70</f>
        <v>0</v>
      </c>
      <c r="C46" s="202">
        <f>'Spending Plan'!C70</f>
        <v>0</v>
      </c>
      <c r="D46" s="198">
        <v>0</v>
      </c>
      <c r="E46" s="195"/>
      <c r="H46" s="12"/>
    </row>
    <row r="47" spans="2:10" x14ac:dyDescent="0.25">
      <c r="B47" s="328" t="s">
        <v>161</v>
      </c>
      <c r="C47" s="328"/>
      <c r="D47" s="190">
        <f>SUM(D39:D46)</f>
        <v>0</v>
      </c>
      <c r="E47" s="195"/>
      <c r="H47" s="12"/>
    </row>
    <row r="48" spans="2:10" x14ac:dyDescent="0.25">
      <c r="B48" s="199"/>
      <c r="C48" s="199"/>
      <c r="D48" s="41">
        <f>'Spending Plan'!I71-D47</f>
        <v>0</v>
      </c>
      <c r="E48" s="14" t="s">
        <v>111</v>
      </c>
      <c r="F48" s="15"/>
      <c r="H48" s="12"/>
    </row>
    <row r="49" spans="2:8" x14ac:dyDescent="0.25">
      <c r="B49" s="199"/>
      <c r="C49" s="199"/>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E7-C55</f>
        <v>#DIV/0!</v>
      </c>
      <c r="H57" s="195"/>
    </row>
  </sheetData>
  <mergeCells count="5">
    <mergeCell ref="B18:F18"/>
    <mergeCell ref="B29:C29"/>
    <mergeCell ref="B35:C35"/>
    <mergeCell ref="B47:C47"/>
    <mergeCell ref="B30:C30"/>
  </mergeCells>
  <pageMargins left="0.7" right="0.7" top="0.75" bottom="0.75" header="0.3" footer="0.3"/>
  <pageSetup scale="56" orientation="portrait" horizontalDpi="1200" verticalDpi="1200" r:id="rId1"/>
  <colBreaks count="1" manualBreakCount="1">
    <brk id="8" max="1048575" man="1"/>
  </colBreaks>
  <ignoredErrors>
    <ignoredError sqref="C54:C55 C5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zoomScaleSheetLayoutView="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130</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1'!C57</f>
        <v>#DIV/0!</v>
      </c>
      <c r="H6" s="182"/>
    </row>
    <row r="7" spans="2:8" ht="28.15" customHeight="1" x14ac:dyDescent="0.25">
      <c r="B7" s="180" t="s">
        <v>106</v>
      </c>
      <c r="C7" s="42">
        <f>'Spending Plan'!C12</f>
        <v>0</v>
      </c>
      <c r="D7" s="180" t="s">
        <v>119</v>
      </c>
      <c r="E7" s="42" t="e">
        <f>'Month 1'!C55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1'!D30-D29</f>
        <v>0</v>
      </c>
      <c r="E30" s="15" t="s">
        <v>144</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30" t="s">
        <v>110</v>
      </c>
      <c r="C35" s="330"/>
      <c r="D35" s="41">
        <f>SUM(D33:D34)</f>
        <v>0</v>
      </c>
      <c r="F35" s="12"/>
    </row>
    <row r="36" spans="2:10" x14ac:dyDescent="0.25">
      <c r="B36" s="199"/>
      <c r="C36" s="199"/>
      <c r="D36" s="41">
        <f>'Month 1'!D36-D35</f>
        <v>0</v>
      </c>
      <c r="E36" s="15" t="s">
        <v>145</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28"/>
      <c r="D47" s="190">
        <f>SUM(D39:D46)</f>
        <v>0</v>
      </c>
      <c r="E47" s="195"/>
      <c r="H47" s="12"/>
    </row>
    <row r="48" spans="2:10" x14ac:dyDescent="0.25">
      <c r="B48" s="215"/>
      <c r="C48" s="216"/>
      <c r="D48" s="41">
        <f>'Month 1'!D48-D47</f>
        <v>0</v>
      </c>
      <c r="E48" s="14" t="s">
        <v>111</v>
      </c>
      <c r="F48" s="15"/>
      <c r="H48" s="12"/>
    </row>
    <row r="49" spans="2:8" x14ac:dyDescent="0.25">
      <c r="B49" s="215"/>
      <c r="C49" s="216"/>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18:F18"/>
    <mergeCell ref="B29:C29"/>
    <mergeCell ref="B35:C35"/>
    <mergeCell ref="B47:C47"/>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131</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2'!C57</f>
        <v>#DIV/0!</v>
      </c>
      <c r="H6" s="182"/>
    </row>
    <row r="7" spans="2:8" ht="28.15" customHeight="1" x14ac:dyDescent="0.25">
      <c r="B7" s="180" t="s">
        <v>106</v>
      </c>
      <c r="C7" s="42">
        <f>'Spending Plan'!C12</f>
        <v>0</v>
      </c>
      <c r="D7" s="180" t="s">
        <v>119</v>
      </c>
      <c r="E7" s="42" t="e">
        <f>'Month 1'!C55+'Month 2'!C55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2'!D30-D29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'Month 2'!D36-D35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28"/>
      <c r="D47" s="190">
        <f>SUM(D39:D46)</f>
        <v>0</v>
      </c>
      <c r="E47" s="195"/>
      <c r="H47" s="12"/>
    </row>
    <row r="48" spans="2:10" x14ac:dyDescent="0.25">
      <c r="B48" s="215"/>
      <c r="C48" s="216"/>
      <c r="D48" s="41">
        <f>'Month 2'!D48-D47</f>
        <v>0</v>
      </c>
      <c r="E48" s="14" t="s">
        <v>111</v>
      </c>
      <c r="F48" s="15"/>
      <c r="H48" s="12"/>
    </row>
    <row r="49" spans="2:8" x14ac:dyDescent="0.25">
      <c r="B49" s="215"/>
      <c r="C49" s="216"/>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18:F18"/>
    <mergeCell ref="B29:C29"/>
    <mergeCell ref="B35:C35"/>
    <mergeCell ref="B47:C47"/>
    <mergeCell ref="G6:G7"/>
    <mergeCell ref="F6:F7"/>
  </mergeCells>
  <pageMargins left="0.7" right="0.7" top="0.75" bottom="0.75" header="0.3" footer="0.3"/>
  <pageSetup scale="56"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132</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3'!C57</f>
        <v>#DIV/0!</v>
      </c>
      <c r="H6" s="182"/>
    </row>
    <row r="7" spans="2:8" ht="28.15" customHeight="1" x14ac:dyDescent="0.25">
      <c r="B7" s="180" t="s">
        <v>106</v>
      </c>
      <c r="C7" s="42">
        <f>'Spending Plan'!C12</f>
        <v>0</v>
      </c>
      <c r="D7" s="180" t="s">
        <v>119</v>
      </c>
      <c r="E7" s="42" t="e">
        <f>'Month 1'!C55+'Month 2'!C55+'Month 3'!C55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3'!D30-D29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'Month 3'!D36-D35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28"/>
      <c r="D47" s="190">
        <f>SUM(D39:D46)</f>
        <v>0</v>
      </c>
      <c r="E47" s="195"/>
      <c r="H47" s="12"/>
    </row>
    <row r="48" spans="2:10" x14ac:dyDescent="0.25">
      <c r="B48" s="215"/>
      <c r="C48" s="216"/>
      <c r="D48" s="41">
        <f>'Month 3'!D48-D47</f>
        <v>0</v>
      </c>
      <c r="E48" s="14" t="s">
        <v>111</v>
      </c>
      <c r="F48" s="15"/>
      <c r="H48" s="12"/>
    </row>
    <row r="49" spans="2:8" x14ac:dyDescent="0.25">
      <c r="B49" s="215"/>
      <c r="C49" s="216"/>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18:F18"/>
    <mergeCell ref="B29:C29"/>
    <mergeCell ref="B35:C35"/>
    <mergeCell ref="B47:C47"/>
    <mergeCell ref="G6:G7"/>
    <mergeCell ref="F6:F7"/>
  </mergeCells>
  <pageMargins left="0.7" right="0.7" top="0.75" bottom="0.75" header="0.3" footer="0.3"/>
  <pageSetup scale="5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133</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4'!C57</f>
        <v>#DIV/0!</v>
      </c>
      <c r="H6" s="182"/>
    </row>
    <row r="7" spans="2:8" ht="28.15" customHeight="1" x14ac:dyDescent="0.25">
      <c r="B7" s="180" t="s">
        <v>106</v>
      </c>
      <c r="C7" s="42">
        <f>'Spending Plan'!C12</f>
        <v>0</v>
      </c>
      <c r="D7" s="180" t="s">
        <v>119</v>
      </c>
      <c r="E7" s="42" t="e">
        <f>'Month 1'!C55+'Month 2'!C55+'Month 3'!C55+'Month 4'!C55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4'!D30-D29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'Month 4'!D36-D35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35"/>
      <c r="D47" s="190">
        <f>SUM(D39:D46)</f>
        <v>0</v>
      </c>
      <c r="E47" s="195"/>
      <c r="H47" s="12"/>
    </row>
    <row r="48" spans="2:10" x14ac:dyDescent="0.25">
      <c r="B48" s="199"/>
      <c r="C48" s="199"/>
      <c r="D48" s="41">
        <f>'Month 4'!D48-D47</f>
        <v>0</v>
      </c>
      <c r="E48" s="14" t="s">
        <v>111</v>
      </c>
      <c r="F48" s="15"/>
      <c r="H48" s="12"/>
    </row>
    <row r="49" spans="2:8" x14ac:dyDescent="0.25">
      <c r="B49" s="199"/>
      <c r="C49" s="199"/>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J57"/>
  <sheetViews>
    <sheetView zoomScale="80" zoomScaleNormal="80" workbookViewId="0">
      <selection activeCell="G31" sqref="G31"/>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2" spans="2:8" ht="19.5" thickBot="1" x14ac:dyDescent="0.35">
      <c r="B2" s="169" t="s">
        <v>102</v>
      </c>
      <c r="C2" s="20" t="s">
        <v>134</v>
      </c>
      <c r="D2" s="170"/>
      <c r="E2" s="170"/>
      <c r="F2" s="171"/>
      <c r="G2" s="171"/>
      <c r="H2" s="171"/>
    </row>
    <row r="3" spans="2:8" ht="18.75" x14ac:dyDescent="0.3">
      <c r="B3" s="173"/>
      <c r="C3" s="173"/>
      <c r="D3" s="173"/>
      <c r="E3" s="173"/>
      <c r="F3" s="171"/>
      <c r="G3" s="171"/>
      <c r="H3" s="171"/>
    </row>
    <row r="4" spans="2:8" ht="19.899999999999999" customHeight="1" x14ac:dyDescent="0.25">
      <c r="B4" s="174" t="s">
        <v>103</v>
      </c>
      <c r="C4" s="36">
        <f>'Spending Plan'!C2</f>
        <v>0</v>
      </c>
      <c r="D4" s="175" t="s">
        <v>104</v>
      </c>
      <c r="E4" s="37">
        <f>'Spending Plan'!H5</f>
        <v>0</v>
      </c>
      <c r="G4" s="11"/>
      <c r="H4" s="176"/>
    </row>
    <row r="5" spans="2:8" x14ac:dyDescent="0.25">
      <c r="C5" s="177"/>
      <c r="D5" s="176"/>
      <c r="E5" s="176"/>
      <c r="F5" s="178"/>
      <c r="G5" s="179"/>
    </row>
    <row r="6" spans="2:8" ht="28.15" customHeight="1" x14ac:dyDescent="0.25">
      <c r="B6" s="180" t="s">
        <v>105</v>
      </c>
      <c r="C6" s="42" t="e">
        <f>'Spending Plan'!D23</f>
        <v>#DIV/0!</v>
      </c>
      <c r="D6" s="180" t="s">
        <v>184</v>
      </c>
      <c r="E6" s="42">
        <f>'Spending Plan'!D21</f>
        <v>0</v>
      </c>
      <c r="F6" s="333" t="s">
        <v>118</v>
      </c>
      <c r="G6" s="331" t="e">
        <f>'Month 5'!C57</f>
        <v>#DIV/0!</v>
      </c>
      <c r="H6" s="182"/>
    </row>
    <row r="7" spans="2:8" ht="28.15" customHeight="1" x14ac:dyDescent="0.25">
      <c r="B7" s="180" t="s">
        <v>106</v>
      </c>
      <c r="C7" s="42">
        <f>'Spending Plan'!C12</f>
        <v>0</v>
      </c>
      <c r="D7" s="180" t="s">
        <v>119</v>
      </c>
      <c r="E7" s="42" t="e">
        <f>'Month 1'!C55+'Month 2'!C55+'Month 3'!C55+'Month 4'!C55+'Month 5'!C55</f>
        <v>#DIV/0!</v>
      </c>
      <c r="F7" s="334"/>
      <c r="G7" s="332"/>
      <c r="H7" s="183"/>
    </row>
    <row r="9" spans="2:8" ht="28.15" customHeight="1" x14ac:dyDescent="0.25">
      <c r="B9" s="184" t="s">
        <v>81</v>
      </c>
      <c r="C9" s="185" t="s">
        <v>0</v>
      </c>
      <c r="D9" s="184" t="s">
        <v>82</v>
      </c>
      <c r="E9" s="184" t="s">
        <v>83</v>
      </c>
      <c r="F9" s="184" t="s">
        <v>84</v>
      </c>
      <c r="G9" s="185" t="s">
        <v>75</v>
      </c>
    </row>
    <row r="10" spans="2:8" ht="14.45" customHeight="1" x14ac:dyDescent="0.25">
      <c r="B10" s="186">
        <f>'Spending Plan'!B31</f>
        <v>0</v>
      </c>
      <c r="C10" s="212">
        <f>'Spending Plan'!C31</f>
        <v>0</v>
      </c>
      <c r="D10" s="212">
        <f>'Spending Plan'!E31</f>
        <v>0</v>
      </c>
      <c r="E10" s="212">
        <f t="shared" ref="E10:E17" si="0">(D10*0.14)</f>
        <v>0</v>
      </c>
      <c r="F10" s="189">
        <v>0</v>
      </c>
      <c r="G10" s="213">
        <f>((D10)+(E10))*F10</f>
        <v>0</v>
      </c>
      <c r="H10" s="195"/>
    </row>
    <row r="11" spans="2:8" ht="14.45" customHeight="1" x14ac:dyDescent="0.25">
      <c r="B11" s="186">
        <f>'Spending Plan'!B32</f>
        <v>0</v>
      </c>
      <c r="C11" s="212">
        <f>'Spending Plan'!C32</f>
        <v>0</v>
      </c>
      <c r="D11" s="212">
        <f>'Spending Plan'!E32</f>
        <v>0</v>
      </c>
      <c r="E11" s="188">
        <f t="shared" si="0"/>
        <v>0</v>
      </c>
      <c r="F11" s="189">
        <v>0</v>
      </c>
      <c r="G11" s="190">
        <f t="shared" ref="G11:G17" si="1">(D11+E11)*F11</f>
        <v>0</v>
      </c>
    </row>
    <row r="12" spans="2:8" ht="14.45" customHeight="1" x14ac:dyDescent="0.25">
      <c r="B12" s="186">
        <f>'Spending Plan'!B33</f>
        <v>0</v>
      </c>
      <c r="C12" s="212">
        <f>'Spending Plan'!C33</f>
        <v>0</v>
      </c>
      <c r="D12" s="212">
        <f>'Spending Plan'!E33</f>
        <v>0</v>
      </c>
      <c r="E12" s="188">
        <f t="shared" si="0"/>
        <v>0</v>
      </c>
      <c r="F12" s="189">
        <v>0</v>
      </c>
      <c r="G12" s="190">
        <f t="shared" si="1"/>
        <v>0</v>
      </c>
    </row>
    <row r="13" spans="2:8" x14ac:dyDescent="0.25">
      <c r="B13" s="186">
        <f>'Spending Plan'!B34</f>
        <v>0</v>
      </c>
      <c r="C13" s="212">
        <f>'Spending Plan'!C34</f>
        <v>0</v>
      </c>
      <c r="D13" s="212">
        <f>'Spending Plan'!E34</f>
        <v>0</v>
      </c>
      <c r="E13" s="188">
        <f t="shared" si="0"/>
        <v>0</v>
      </c>
      <c r="F13" s="189">
        <v>0</v>
      </c>
      <c r="G13" s="190">
        <f t="shared" si="1"/>
        <v>0</v>
      </c>
    </row>
    <row r="14" spans="2:8" x14ac:dyDescent="0.25">
      <c r="B14" s="186">
        <f>'Spending Plan'!B35</f>
        <v>0</v>
      </c>
      <c r="C14" s="212">
        <f>'Spending Plan'!C35</f>
        <v>0</v>
      </c>
      <c r="D14" s="212">
        <f>'Spending Plan'!E35</f>
        <v>0</v>
      </c>
      <c r="E14" s="188">
        <f t="shared" si="0"/>
        <v>0</v>
      </c>
      <c r="F14" s="189">
        <v>0</v>
      </c>
      <c r="G14" s="190">
        <f t="shared" si="1"/>
        <v>0</v>
      </c>
    </row>
    <row r="15" spans="2:8" x14ac:dyDescent="0.25">
      <c r="B15" s="186">
        <f>'Spending Plan'!B36</f>
        <v>0</v>
      </c>
      <c r="C15" s="212">
        <f>'Spending Plan'!C36</f>
        <v>0</v>
      </c>
      <c r="D15" s="212">
        <f>'Spending Plan'!E36</f>
        <v>0</v>
      </c>
      <c r="E15" s="188">
        <f t="shared" si="0"/>
        <v>0</v>
      </c>
      <c r="F15" s="189">
        <v>0</v>
      </c>
      <c r="G15" s="190">
        <f t="shared" si="1"/>
        <v>0</v>
      </c>
    </row>
    <row r="16" spans="2: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5'!D30-D29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'Month 5'!D36-D35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28"/>
      <c r="D47" s="190">
        <f>SUM(D39:D46)</f>
        <v>0</v>
      </c>
      <c r="E47" s="195"/>
      <c r="H47" s="12"/>
    </row>
    <row r="48" spans="2:10" x14ac:dyDescent="0.25">
      <c r="B48" s="199"/>
      <c r="C48" s="199"/>
      <c r="D48" s="41">
        <f>'Month 5'!D48-D47</f>
        <v>0</v>
      </c>
      <c r="E48" s="14" t="s">
        <v>111</v>
      </c>
      <c r="F48" s="15"/>
      <c r="H48" s="12"/>
    </row>
    <row r="49" spans="2:8" x14ac:dyDescent="0.25">
      <c r="B49" s="199"/>
      <c r="C49" s="199"/>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47:C47"/>
    <mergeCell ref="B18:F18"/>
    <mergeCell ref="B29:C29"/>
    <mergeCell ref="B35:C35"/>
    <mergeCell ref="G6:G7"/>
    <mergeCell ref="F6:F7"/>
  </mergeCells>
  <pageMargins left="0.7" right="0.7" top="0.75" bottom="0.75" header="0.3" footer="0.3"/>
  <pageSetup scale="56" orientation="portrait" horizontalDpi="1200" verticalDpi="1200"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J57"/>
  <sheetViews>
    <sheetView zoomScale="80" zoomScaleNormal="80" workbookViewId="0">
      <selection activeCell="F6" sqref="F6:F7"/>
    </sheetView>
  </sheetViews>
  <sheetFormatPr defaultColWidth="9.28515625" defaultRowHeight="15" x14ac:dyDescent="0.25"/>
  <cols>
    <col min="1" max="1" width="9.28515625" style="172"/>
    <col min="2" max="2" width="33.7109375" style="172" customWidth="1"/>
    <col min="3" max="3" width="20.7109375" style="172" customWidth="1"/>
    <col min="4" max="4" width="25.7109375" style="172" customWidth="1"/>
    <col min="5" max="7" width="20.7109375" style="172" customWidth="1"/>
    <col min="8" max="8" width="10.7109375" style="172" customWidth="1"/>
    <col min="9" max="9" width="13" style="172" bestFit="1" customWidth="1"/>
    <col min="10" max="16384" width="9.28515625" style="172"/>
  </cols>
  <sheetData>
    <row r="1" spans="1:8" x14ac:dyDescent="0.25">
      <c r="A1" s="172" t="s">
        <v>29</v>
      </c>
    </row>
    <row r="2" spans="1:8" ht="19.5" thickBot="1" x14ac:dyDescent="0.35">
      <c r="B2" s="217" t="s">
        <v>102</v>
      </c>
      <c r="C2" s="20" t="s">
        <v>135</v>
      </c>
      <c r="D2" s="170"/>
      <c r="E2" s="170"/>
      <c r="F2" s="171"/>
      <c r="G2" s="171"/>
      <c r="H2" s="171"/>
    </row>
    <row r="3" spans="1:8" ht="18.75" x14ac:dyDescent="0.3">
      <c r="B3" s="173"/>
      <c r="C3" s="173"/>
      <c r="D3" s="173"/>
      <c r="E3" s="173"/>
      <c r="F3" s="171"/>
      <c r="G3" s="171"/>
      <c r="H3" s="171"/>
    </row>
    <row r="4" spans="1:8" ht="19.899999999999999" customHeight="1" x14ac:dyDescent="0.25">
      <c r="B4" s="174" t="s">
        <v>103</v>
      </c>
      <c r="C4" s="36">
        <f>'Spending Plan'!C2</f>
        <v>0</v>
      </c>
      <c r="D4" s="175" t="s">
        <v>104</v>
      </c>
      <c r="E4" s="37">
        <f>'Spending Plan'!H5</f>
        <v>0</v>
      </c>
      <c r="G4" s="11"/>
      <c r="H4" s="176"/>
    </row>
    <row r="5" spans="1:8" x14ac:dyDescent="0.25">
      <c r="C5" s="177"/>
      <c r="D5" s="176"/>
      <c r="E5" s="176"/>
      <c r="F5" s="178"/>
      <c r="G5" s="179"/>
    </row>
    <row r="6" spans="1:8" ht="28.15" customHeight="1" x14ac:dyDescent="0.25">
      <c r="B6" s="180" t="s">
        <v>105</v>
      </c>
      <c r="C6" s="42" t="e">
        <f>'Spending Plan'!D23</f>
        <v>#DIV/0!</v>
      </c>
      <c r="D6" s="180" t="s">
        <v>184</v>
      </c>
      <c r="E6" s="42">
        <f>'Spending Plan'!D21</f>
        <v>0</v>
      </c>
      <c r="F6" s="333" t="s">
        <v>118</v>
      </c>
      <c r="G6" s="331" t="e">
        <f>'Month 6'!C57</f>
        <v>#DIV/0!</v>
      </c>
      <c r="H6" s="182"/>
    </row>
    <row r="7" spans="1:8" ht="28.15" customHeight="1" x14ac:dyDescent="0.25">
      <c r="B7" s="180" t="s">
        <v>106</v>
      </c>
      <c r="C7" s="42">
        <f>'Spending Plan'!C12</f>
        <v>0</v>
      </c>
      <c r="D7" s="180" t="s">
        <v>119</v>
      </c>
      <c r="E7" s="42" t="e">
        <f>'Month 1'!C55+'Month 2'!C55+'Month 3'!C55+'Month 4'!C55+'Month 5'!C55+'Month 6'!C55</f>
        <v>#DIV/0!</v>
      </c>
      <c r="F7" s="334"/>
      <c r="G7" s="332"/>
      <c r="H7" s="183"/>
    </row>
    <row r="9" spans="1:8" ht="28.15" customHeight="1" x14ac:dyDescent="0.25">
      <c r="B9" s="184" t="s">
        <v>81</v>
      </c>
      <c r="C9" s="185" t="s">
        <v>0</v>
      </c>
      <c r="D9" s="184" t="s">
        <v>82</v>
      </c>
      <c r="E9" s="184" t="s">
        <v>83</v>
      </c>
      <c r="F9" s="184" t="s">
        <v>84</v>
      </c>
      <c r="G9" s="185" t="s">
        <v>75</v>
      </c>
    </row>
    <row r="10" spans="1:8" ht="14.45" customHeight="1" x14ac:dyDescent="0.25">
      <c r="B10" s="186">
        <f>'Spending Plan'!B31</f>
        <v>0</v>
      </c>
      <c r="C10" s="212">
        <f>'Spending Plan'!C31</f>
        <v>0</v>
      </c>
      <c r="D10" s="212">
        <f>'Spending Plan'!E31</f>
        <v>0</v>
      </c>
      <c r="E10" s="212">
        <f t="shared" ref="E10:E17" si="0">(D10*0.14)</f>
        <v>0</v>
      </c>
      <c r="F10" s="189">
        <v>0</v>
      </c>
      <c r="G10" s="213">
        <f>((D10)+(E10))*F10</f>
        <v>0</v>
      </c>
      <c r="H10" s="195"/>
    </row>
    <row r="11" spans="1:8" ht="14.45" customHeight="1" x14ac:dyDescent="0.25">
      <c r="B11" s="186">
        <f>'Spending Plan'!B32</f>
        <v>0</v>
      </c>
      <c r="C11" s="212">
        <f>'Spending Plan'!C32</f>
        <v>0</v>
      </c>
      <c r="D11" s="212">
        <f>'Spending Plan'!E32</f>
        <v>0</v>
      </c>
      <c r="E11" s="188">
        <f t="shared" si="0"/>
        <v>0</v>
      </c>
      <c r="F11" s="189">
        <v>0</v>
      </c>
      <c r="G11" s="190">
        <f t="shared" ref="G11:G17" si="1">(D11+E11)*F11</f>
        <v>0</v>
      </c>
    </row>
    <row r="12" spans="1:8" ht="14.45" customHeight="1" x14ac:dyDescent="0.25">
      <c r="B12" s="186">
        <f>'Spending Plan'!B33</f>
        <v>0</v>
      </c>
      <c r="C12" s="212">
        <f>'Spending Plan'!C33</f>
        <v>0</v>
      </c>
      <c r="D12" s="212">
        <f>'Spending Plan'!E33</f>
        <v>0</v>
      </c>
      <c r="E12" s="188">
        <f t="shared" si="0"/>
        <v>0</v>
      </c>
      <c r="F12" s="189">
        <v>0</v>
      </c>
      <c r="G12" s="190">
        <f t="shared" si="1"/>
        <v>0</v>
      </c>
    </row>
    <row r="13" spans="1:8" x14ac:dyDescent="0.25">
      <c r="B13" s="186">
        <f>'Spending Plan'!B34</f>
        <v>0</v>
      </c>
      <c r="C13" s="212">
        <f>'Spending Plan'!C34</f>
        <v>0</v>
      </c>
      <c r="D13" s="212">
        <f>'Spending Plan'!E34</f>
        <v>0</v>
      </c>
      <c r="E13" s="188">
        <f t="shared" si="0"/>
        <v>0</v>
      </c>
      <c r="F13" s="189">
        <v>0</v>
      </c>
      <c r="G13" s="190">
        <f t="shared" si="1"/>
        <v>0</v>
      </c>
    </row>
    <row r="14" spans="1:8" x14ac:dyDescent="0.25">
      <c r="B14" s="186">
        <f>'Spending Plan'!B35</f>
        <v>0</v>
      </c>
      <c r="C14" s="212">
        <f>'Spending Plan'!C35</f>
        <v>0</v>
      </c>
      <c r="D14" s="212">
        <f>'Spending Plan'!E35</f>
        <v>0</v>
      </c>
      <c r="E14" s="188">
        <f t="shared" si="0"/>
        <v>0</v>
      </c>
      <c r="F14" s="189">
        <v>0</v>
      </c>
      <c r="G14" s="190">
        <f t="shared" si="1"/>
        <v>0</v>
      </c>
    </row>
    <row r="15" spans="1:8" x14ac:dyDescent="0.25">
      <c r="B15" s="186">
        <f>'Spending Plan'!B36</f>
        <v>0</v>
      </c>
      <c r="C15" s="212">
        <f>'Spending Plan'!C36</f>
        <v>0</v>
      </c>
      <c r="D15" s="212">
        <f>'Spending Plan'!E36</f>
        <v>0</v>
      </c>
      <c r="E15" s="188">
        <f t="shared" si="0"/>
        <v>0</v>
      </c>
      <c r="F15" s="189">
        <v>0</v>
      </c>
      <c r="G15" s="190">
        <f t="shared" si="1"/>
        <v>0</v>
      </c>
    </row>
    <row r="16" spans="1:8" x14ac:dyDescent="0.25">
      <c r="B16" s="186">
        <f>'Spending Plan'!B37</f>
        <v>0</v>
      </c>
      <c r="C16" s="212">
        <f>'Spending Plan'!C37</f>
        <v>0</v>
      </c>
      <c r="D16" s="212">
        <f>'Spending Plan'!E37</f>
        <v>0</v>
      </c>
      <c r="E16" s="188">
        <f t="shared" si="0"/>
        <v>0</v>
      </c>
      <c r="F16" s="189">
        <v>0</v>
      </c>
      <c r="G16" s="190">
        <f t="shared" si="1"/>
        <v>0</v>
      </c>
    </row>
    <row r="17" spans="2:10" x14ac:dyDescent="0.25">
      <c r="B17" s="186">
        <f>'Spending Plan'!B38</f>
        <v>0</v>
      </c>
      <c r="C17" s="212">
        <f>'Spending Plan'!C38</f>
        <v>0</v>
      </c>
      <c r="D17" s="212">
        <f>'Spending Plan'!E38</f>
        <v>0</v>
      </c>
      <c r="E17" s="188">
        <f t="shared" si="0"/>
        <v>0</v>
      </c>
      <c r="F17" s="189">
        <v>0</v>
      </c>
      <c r="G17" s="190">
        <f t="shared" si="1"/>
        <v>0</v>
      </c>
    </row>
    <row r="18" spans="2:10" x14ac:dyDescent="0.25">
      <c r="B18" s="328" t="s">
        <v>107</v>
      </c>
      <c r="C18" s="328"/>
      <c r="D18" s="328"/>
      <c r="E18" s="328"/>
      <c r="F18" s="328"/>
      <c r="G18" s="190">
        <f>SUM(G10:G17)</f>
        <v>0</v>
      </c>
    </row>
    <row r="19" spans="2:10" x14ac:dyDescent="0.25">
      <c r="B19" s="12"/>
      <c r="C19" s="191"/>
      <c r="D19" s="191"/>
      <c r="E19" s="191"/>
      <c r="F19" s="192"/>
      <c r="G19" s="193"/>
      <c r="H19" s="194"/>
    </row>
    <row r="20" spans="2:10" ht="28.15" customHeight="1" x14ac:dyDescent="0.25">
      <c r="B20" s="184" t="s">
        <v>93</v>
      </c>
      <c r="C20" s="184" t="s">
        <v>13</v>
      </c>
      <c r="D20" s="185" t="s">
        <v>91</v>
      </c>
    </row>
    <row r="21" spans="2:10" x14ac:dyDescent="0.25">
      <c r="B21" s="186">
        <f>'Spending Plan'!B44</f>
        <v>0</v>
      </c>
      <c r="C21" s="17">
        <f>'Spending Plan'!E44</f>
        <v>0</v>
      </c>
      <c r="D21" s="40">
        <v>0</v>
      </c>
      <c r="G21" s="12"/>
    </row>
    <row r="22" spans="2:10" x14ac:dyDescent="0.25">
      <c r="B22" s="186">
        <f>'Spending Plan'!B45</f>
        <v>0</v>
      </c>
      <c r="C22" s="17">
        <f>'Spending Plan'!E45</f>
        <v>0</v>
      </c>
      <c r="D22" s="40">
        <v>0</v>
      </c>
      <c r="G22" s="12"/>
    </row>
    <row r="23" spans="2:10" x14ac:dyDescent="0.25">
      <c r="B23" s="186">
        <f>'Spending Plan'!B46</f>
        <v>0</v>
      </c>
      <c r="C23" s="17">
        <f>'Spending Plan'!E46</f>
        <v>0</v>
      </c>
      <c r="D23" s="40">
        <v>0</v>
      </c>
      <c r="G23" s="12"/>
    </row>
    <row r="24" spans="2:10" x14ac:dyDescent="0.25">
      <c r="B24" s="186">
        <f>'Spending Plan'!B47</f>
        <v>0</v>
      </c>
      <c r="C24" s="17">
        <f>'Spending Plan'!E47</f>
        <v>0</v>
      </c>
      <c r="D24" s="40">
        <v>0</v>
      </c>
      <c r="G24" s="12"/>
    </row>
    <row r="25" spans="2:10" x14ac:dyDescent="0.25">
      <c r="B25" s="186">
        <f>'Spending Plan'!B48</f>
        <v>0</v>
      </c>
      <c r="C25" s="17">
        <f>'Spending Plan'!E48</f>
        <v>0</v>
      </c>
      <c r="D25" s="40">
        <v>0</v>
      </c>
      <c r="G25" s="12"/>
    </row>
    <row r="26" spans="2:10" x14ac:dyDescent="0.25">
      <c r="B26" s="186">
        <f>'Spending Plan'!B49</f>
        <v>0</v>
      </c>
      <c r="C26" s="17">
        <f>'Spending Plan'!E49</f>
        <v>0</v>
      </c>
      <c r="D26" s="40">
        <v>0</v>
      </c>
      <c r="G26" s="12"/>
    </row>
    <row r="27" spans="2:10" ht="14.45" customHeight="1" x14ac:dyDescent="0.25">
      <c r="B27" s="186">
        <f>'Spending Plan'!B50</f>
        <v>0</v>
      </c>
      <c r="C27" s="17">
        <f>'Spending Plan'!E50</f>
        <v>0</v>
      </c>
      <c r="D27" s="40">
        <v>0</v>
      </c>
      <c r="G27" s="12"/>
    </row>
    <row r="28" spans="2:10" x14ac:dyDescent="0.25">
      <c r="B28" s="186">
        <f>'Spending Plan'!B51</f>
        <v>0</v>
      </c>
      <c r="C28" s="17">
        <f>'Spending Plan'!E51</f>
        <v>0</v>
      </c>
      <c r="D28" s="40">
        <v>0</v>
      </c>
      <c r="G28" s="12"/>
    </row>
    <row r="29" spans="2:10" x14ac:dyDescent="0.25">
      <c r="B29" s="328" t="s">
        <v>108</v>
      </c>
      <c r="C29" s="328"/>
      <c r="D29" s="190">
        <f>SUM(D21:D28)</f>
        <v>0</v>
      </c>
      <c r="H29" s="12"/>
    </row>
    <row r="30" spans="2:10" x14ac:dyDescent="0.25">
      <c r="B30" s="199"/>
      <c r="C30" s="199"/>
      <c r="D30" s="41">
        <f>'Month 6'!D30-D29</f>
        <v>0</v>
      </c>
      <c r="E30" s="39" t="s">
        <v>142</v>
      </c>
      <c r="H30" s="12"/>
    </row>
    <row r="31" spans="2:10" x14ac:dyDescent="0.25">
      <c r="B31" s="12"/>
      <c r="C31" s="12"/>
      <c r="D31" s="12"/>
      <c r="E31" s="12"/>
      <c r="F31" s="12"/>
      <c r="G31" s="195"/>
      <c r="H31" s="196"/>
      <c r="J31" s="12"/>
    </row>
    <row r="32" spans="2:10" ht="28.15" customHeight="1" x14ac:dyDescent="0.25">
      <c r="B32" s="185" t="s">
        <v>109</v>
      </c>
      <c r="C32" s="185" t="s">
        <v>13</v>
      </c>
      <c r="D32" s="197" t="s">
        <v>91</v>
      </c>
      <c r="F32" s="12"/>
    </row>
    <row r="33" spans="2:10" ht="15" customHeight="1" x14ac:dyDescent="0.25">
      <c r="B33" s="186">
        <f>'Spending Plan'!B57</f>
        <v>0</v>
      </c>
      <c r="C33" s="187">
        <f>'Spending Plan'!E57</f>
        <v>0</v>
      </c>
      <c r="D33" s="198">
        <v>0</v>
      </c>
      <c r="F33" s="12"/>
    </row>
    <row r="34" spans="2:10" x14ac:dyDescent="0.25">
      <c r="B34" s="186">
        <f>'Spending Plan'!B58</f>
        <v>0</v>
      </c>
      <c r="C34" s="187">
        <f>'Spending Plan'!E58</f>
        <v>0</v>
      </c>
      <c r="D34" s="198">
        <v>0</v>
      </c>
      <c r="F34" s="12"/>
      <c r="G34" s="195"/>
    </row>
    <row r="35" spans="2:10" x14ac:dyDescent="0.25">
      <c r="B35" s="328" t="s">
        <v>110</v>
      </c>
      <c r="C35" s="328"/>
      <c r="D35" s="190">
        <f>SUM(D33:D34)</f>
        <v>0</v>
      </c>
      <c r="F35" s="12"/>
    </row>
    <row r="36" spans="2:10" x14ac:dyDescent="0.25">
      <c r="B36" s="199"/>
      <c r="C36" s="199"/>
      <c r="D36" s="41">
        <f>'Month 6'!D36-D35</f>
        <v>0</v>
      </c>
      <c r="E36" s="15" t="s">
        <v>143</v>
      </c>
      <c r="F36" s="12"/>
    </row>
    <row r="37" spans="2:10" x14ac:dyDescent="0.25">
      <c r="B37" s="12"/>
      <c r="C37" s="12"/>
      <c r="D37" s="12"/>
      <c r="E37" s="12"/>
      <c r="F37" s="12"/>
      <c r="G37" s="200"/>
      <c r="H37" s="196"/>
      <c r="J37" s="12"/>
    </row>
    <row r="38" spans="2:10" ht="28.15" customHeight="1" x14ac:dyDescent="0.25">
      <c r="B38" s="185" t="s">
        <v>90</v>
      </c>
      <c r="C38" s="185" t="s">
        <v>13</v>
      </c>
      <c r="D38" s="197" t="s">
        <v>91</v>
      </c>
      <c r="H38" s="12"/>
    </row>
    <row r="39" spans="2:10" x14ac:dyDescent="0.25">
      <c r="B39" s="201">
        <f>'Spending Plan'!B63</f>
        <v>0</v>
      </c>
      <c r="C39" s="214">
        <f>'Spending Plan'!C63</f>
        <v>0</v>
      </c>
      <c r="D39" s="198">
        <v>0</v>
      </c>
      <c r="E39" s="13"/>
      <c r="H39" s="12"/>
    </row>
    <row r="40" spans="2:10" x14ac:dyDescent="0.25">
      <c r="B40" s="201">
        <f>'Spending Plan'!B64</f>
        <v>0</v>
      </c>
      <c r="C40" s="214">
        <f>'Spending Plan'!C64</f>
        <v>0</v>
      </c>
      <c r="D40" s="198">
        <v>0</v>
      </c>
      <c r="E40" s="195"/>
      <c r="H40" s="12"/>
    </row>
    <row r="41" spans="2:10" x14ac:dyDescent="0.25">
      <c r="B41" s="201">
        <f>'Spending Plan'!B65</f>
        <v>0</v>
      </c>
      <c r="C41" s="214">
        <f>'Spending Plan'!C65</f>
        <v>0</v>
      </c>
      <c r="D41" s="198">
        <v>0</v>
      </c>
      <c r="E41" s="195"/>
      <c r="H41" s="12"/>
    </row>
    <row r="42" spans="2:10" x14ac:dyDescent="0.25">
      <c r="B42" s="201">
        <f>'Spending Plan'!B66</f>
        <v>0</v>
      </c>
      <c r="C42" s="214">
        <f>'Spending Plan'!C66</f>
        <v>0</v>
      </c>
      <c r="D42" s="198">
        <v>0</v>
      </c>
      <c r="E42" s="195"/>
      <c r="H42" s="12"/>
    </row>
    <row r="43" spans="2:10" x14ac:dyDescent="0.25">
      <c r="B43" s="201">
        <f>'Spending Plan'!B67</f>
        <v>0</v>
      </c>
      <c r="C43" s="214">
        <f>'Spending Plan'!C67</f>
        <v>0</v>
      </c>
      <c r="D43" s="198">
        <v>0</v>
      </c>
      <c r="E43" s="195"/>
      <c r="H43" s="12"/>
    </row>
    <row r="44" spans="2:10" x14ac:dyDescent="0.25">
      <c r="B44" s="201">
        <f>'Spending Plan'!B68</f>
        <v>0</v>
      </c>
      <c r="C44" s="214">
        <f>'Spending Plan'!C68</f>
        <v>0</v>
      </c>
      <c r="D44" s="198">
        <v>0</v>
      </c>
      <c r="E44" s="195"/>
      <c r="H44" s="12"/>
    </row>
    <row r="45" spans="2:10" x14ac:dyDescent="0.25">
      <c r="B45" s="201">
        <f>'Spending Plan'!B69</f>
        <v>0</v>
      </c>
      <c r="C45" s="214">
        <f>'Spending Plan'!C69</f>
        <v>0</v>
      </c>
      <c r="D45" s="198">
        <v>0</v>
      </c>
      <c r="E45" s="195"/>
      <c r="H45" s="12"/>
    </row>
    <row r="46" spans="2:10" x14ac:dyDescent="0.25">
      <c r="B46" s="201">
        <f>'Spending Plan'!B70</f>
        <v>0</v>
      </c>
      <c r="C46" s="214">
        <f>'Spending Plan'!C70</f>
        <v>0</v>
      </c>
      <c r="D46" s="198">
        <v>0</v>
      </c>
      <c r="E46" s="195"/>
      <c r="H46" s="12"/>
    </row>
    <row r="47" spans="2:10" x14ac:dyDescent="0.25">
      <c r="B47" s="328" t="s">
        <v>110</v>
      </c>
      <c r="C47" s="328"/>
      <c r="D47" s="190">
        <f>SUM(D39:D46)</f>
        <v>0</v>
      </c>
      <c r="E47" s="195"/>
      <c r="H47" s="12"/>
    </row>
    <row r="48" spans="2:10" x14ac:dyDescent="0.25">
      <c r="B48" s="199"/>
      <c r="C48" s="199"/>
      <c r="D48" s="41">
        <f>'Month 6'!D48-D47</f>
        <v>0</v>
      </c>
      <c r="E48" s="14" t="s">
        <v>111</v>
      </c>
      <c r="F48" s="15"/>
      <c r="H48" s="12"/>
    </row>
    <row r="49" spans="2:8" x14ac:dyDescent="0.25">
      <c r="B49" s="199"/>
      <c r="C49" s="199"/>
      <c r="D49" s="203"/>
      <c r="E49" s="195"/>
      <c r="H49" s="12"/>
    </row>
    <row r="50" spans="2:8" ht="19.899999999999999" customHeight="1" x14ac:dyDescent="0.25">
      <c r="B50" s="204" t="s">
        <v>112</v>
      </c>
      <c r="C50" s="42">
        <f>D29+G18+D35+D47</f>
        <v>0</v>
      </c>
      <c r="H50" s="182"/>
    </row>
    <row r="51" spans="2:8" ht="19.899999999999999" customHeight="1" x14ac:dyDescent="0.25">
      <c r="B51" s="204" t="s">
        <v>106</v>
      </c>
      <c r="C51" s="42">
        <f>C7</f>
        <v>0</v>
      </c>
      <c r="H51" s="182"/>
    </row>
    <row r="52" spans="2:8" ht="19.899999999999999" customHeight="1" x14ac:dyDescent="0.25">
      <c r="B52" s="205" t="s">
        <v>113</v>
      </c>
      <c r="C52" s="43">
        <f>SUM(C50:C51)</f>
        <v>0</v>
      </c>
      <c r="D52" s="206"/>
      <c r="E52" s="206"/>
      <c r="F52" s="206"/>
      <c r="H52" s="13"/>
    </row>
    <row r="53" spans="2:8" ht="19.899999999999999" customHeight="1" x14ac:dyDescent="0.25">
      <c r="B53" s="207" t="s">
        <v>114</v>
      </c>
      <c r="C53" s="44">
        <v>0</v>
      </c>
      <c r="D53" s="208"/>
      <c r="E53" s="208"/>
      <c r="F53" s="208"/>
      <c r="G53" s="208"/>
      <c r="H53" s="13"/>
    </row>
    <row r="54" spans="2:8" ht="19.899999999999999" customHeight="1" x14ac:dyDescent="0.25">
      <c r="B54" s="207" t="s">
        <v>115</v>
      </c>
      <c r="C54" s="43" t="e">
        <f>C52/C53</f>
        <v>#DIV/0!</v>
      </c>
      <c r="D54" s="208"/>
      <c r="E54" s="208"/>
      <c r="F54" s="208"/>
      <c r="G54" s="208"/>
      <c r="H54" s="13"/>
    </row>
    <row r="55" spans="2:8" ht="19.899999999999999" customHeight="1" x14ac:dyDescent="0.25">
      <c r="B55" s="207" t="s">
        <v>116</v>
      </c>
      <c r="C55" s="45" t="e">
        <f>C54*C53</f>
        <v>#DIV/0!</v>
      </c>
      <c r="D55" s="208"/>
      <c r="E55" s="208"/>
      <c r="F55" s="208"/>
      <c r="G55" s="208"/>
      <c r="H55" s="13"/>
    </row>
    <row r="56" spans="2:8" x14ac:dyDescent="0.25">
      <c r="B56" s="209"/>
      <c r="C56" s="16"/>
      <c r="D56" s="208"/>
      <c r="E56" s="208"/>
      <c r="F56" s="208"/>
      <c r="G56" s="208"/>
      <c r="H56" s="13"/>
    </row>
    <row r="57" spans="2:8" ht="19.899999999999999" customHeight="1" x14ac:dyDescent="0.25">
      <c r="B57" s="210" t="s">
        <v>117</v>
      </c>
      <c r="C57" s="211" t="e">
        <f>G6-C55</f>
        <v>#DIV/0!</v>
      </c>
      <c r="H57" s="195"/>
    </row>
  </sheetData>
  <mergeCells count="6">
    <mergeCell ref="B47:C47"/>
    <mergeCell ref="B18:F18"/>
    <mergeCell ref="B29:C29"/>
    <mergeCell ref="B35:C35"/>
    <mergeCell ref="G6:G7"/>
    <mergeCell ref="F6:F7"/>
  </mergeCells>
  <pageMargins left="0.7" right="0.7" top="0.75" bottom="0.75" header="0.3" footer="0.3"/>
  <pageSetup scale="54"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6B3BF8226F7D4A8C4D0D11DBDC0844" ma:contentTypeVersion="7" ma:contentTypeDescription="Create a new document." ma:contentTypeScope="" ma:versionID="beda59a80165e376f64229344bebf07a">
  <xsd:schema xmlns:xsd="http://www.w3.org/2001/XMLSchema" xmlns:xs="http://www.w3.org/2001/XMLSchema" xmlns:p="http://schemas.microsoft.com/office/2006/metadata/properties" xmlns:ns1="http://schemas.microsoft.com/sharepoint/v3" xmlns:ns2="ddde8ed0-7542-47ea-a329-519d11244428" xmlns:ns3="14c8ce7b-d2df-469d-b2c3-96f4c56193cb" targetNamespace="http://schemas.microsoft.com/office/2006/metadata/properties" ma:root="true" ma:fieldsID="52216c3200ffe9077665b46eec4fab97" ns1:_="" ns2:_="" ns3:_="">
    <xsd:import namespace="http://schemas.microsoft.com/sharepoint/v3"/>
    <xsd:import namespace="ddde8ed0-7542-47ea-a329-519d11244428"/>
    <xsd:import namespace="14c8ce7b-d2df-469d-b2c3-96f4c56193cb"/>
    <xsd:element name="properties">
      <xsd:complexType>
        <xsd:sequence>
          <xsd:element name="documentManagement">
            <xsd:complexType>
              <xsd:all>
                <xsd:element ref="ns2:Categories"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de8ed0-7542-47ea-a329-519d11244428" elementFormDefault="qualified">
    <xsd:import namespace="http://schemas.microsoft.com/office/2006/documentManagement/types"/>
    <xsd:import namespace="http://schemas.microsoft.com/office/infopath/2007/PartnerControls"/>
    <xsd:element name="Categories" ma:index="8" nillable="true" ma:displayName="Categories" ma:list="b4b73a61-b554-4b0c-93f8-1f2c95de944b" ma:internalName="Categories"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c8ce7b-d2df-469d-b2c3-96f4c56193c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tegories xmlns="ddde8ed0-7542-47ea-a329-519d11244428" xsi:nil="true"/>
    <_ip_UnifiedCompliancePolicyProperties xmlns="http://schemas.microsoft.com/sharepoint/v3" xsi:nil="true"/>
    <SharedWithUsers xmlns="14c8ce7b-d2df-469d-b2c3-96f4c56193cb">
      <UserInfo>
        <DisplayName>Story-Hilding, Andrea</DisplayName>
        <AccountId>1293</AccountId>
        <AccountType/>
      </UserInfo>
    </SharedWithUsers>
  </documentManagement>
</p:properties>
</file>

<file path=customXml/itemProps1.xml><?xml version="1.0" encoding="utf-8"?>
<ds:datastoreItem xmlns:ds="http://schemas.openxmlformats.org/officeDocument/2006/customXml" ds:itemID="{3EB2BDB1-A8BE-4BFF-95E7-5CB33DDC9600}">
  <ds:schemaRefs>
    <ds:schemaRef ds:uri="http://schemas.microsoft.com/sharepoint/v3/contenttype/forms"/>
  </ds:schemaRefs>
</ds:datastoreItem>
</file>

<file path=customXml/itemProps2.xml><?xml version="1.0" encoding="utf-8"?>
<ds:datastoreItem xmlns:ds="http://schemas.openxmlformats.org/officeDocument/2006/customXml" ds:itemID="{7BD23099-208B-4B01-9E1C-45E8D4A5E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de8ed0-7542-47ea-a329-519d11244428"/>
    <ds:schemaRef ds:uri="14c8ce7b-d2df-469d-b2c3-96f4c56193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67A309-7B91-43EF-A4AB-8AF25D453779}">
  <ds:schemaRefs>
    <ds:schemaRef ds:uri="http://www.w3.org/XML/1998/namespace"/>
    <ds:schemaRef ds:uri="http://schemas.microsoft.com/office/2006/documentManagement/types"/>
    <ds:schemaRef ds:uri="http://purl.org/dc/elements/1.1/"/>
    <ds:schemaRef ds:uri="ddde8ed0-7542-47ea-a329-519d11244428"/>
    <ds:schemaRef ds:uri="http://schemas.microsoft.com/office/infopath/2007/PartnerControls"/>
    <ds:schemaRef ds:uri="http://schemas.openxmlformats.org/package/2006/metadata/core-properties"/>
    <ds:schemaRef ds:uri="http://schemas.microsoft.com/office/2006/metadata/properties"/>
    <ds:schemaRef ds:uri="14c8ce7b-d2df-469d-b2c3-96f4c56193cb"/>
    <ds:schemaRef ds:uri="http://schemas.microsoft.com/sharepoint/v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Directions</vt:lpstr>
      <vt:lpstr>Spending Plan</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Formulas</vt:lpstr>
      <vt:lpstr>Directions!Print_Area</vt:lpstr>
      <vt:lpstr>'Month 1'!Print_Area</vt:lpstr>
      <vt:lpstr>'Month 10'!Print_Area</vt:lpstr>
      <vt:lpstr>'Month 11'!Print_Area</vt:lpstr>
      <vt:lpstr>'Month 12'!Print_Area</vt:lpstr>
      <vt:lpstr>'Month 2'!Print_Area</vt:lpstr>
      <vt:lpstr>'Month 3'!Print_Area</vt:lpstr>
      <vt:lpstr>'Month 4'!Print_Area</vt:lpstr>
      <vt:lpstr>'Month 5'!Print_Area</vt:lpstr>
      <vt:lpstr>'Month 6'!Print_Area</vt:lpstr>
      <vt:lpstr>'Month 7'!Print_Area</vt:lpstr>
      <vt:lpstr>'Month 8'!Print_Area</vt:lpstr>
      <vt:lpstr>'Month 9'!Print_Area</vt:lpstr>
      <vt:lpstr>'Spending Plan'!Print_Area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Emma.Riley@va.gov</dc:creator>
  <cp:keywords/>
  <dc:description/>
  <cp:lastModifiedBy>Judy Chabot</cp:lastModifiedBy>
  <cp:revision/>
  <cp:lastPrinted>2023-06-13T20:03:27Z</cp:lastPrinted>
  <dcterms:created xsi:type="dcterms:W3CDTF">2010-06-24T21:20:14Z</dcterms:created>
  <dcterms:modified xsi:type="dcterms:W3CDTF">2024-08-27T16:45:12Z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0x010100F36B3BF8226F7D4A8C4D0D11DBDC0844</vt:lpwstr>
  </property>
</Properties>
</file>