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 Cannot use xlsb files\"/>
    </mc:Choice>
  </mc:AlternateContent>
  <bookViews>
    <workbookView xWindow="14595" yWindow="1350" windowWidth="22995" windowHeight="14070" activeTab="1"/>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36" r:id="rId9"/>
    <sheet name="Month 8" sheetId="37" r:id="rId10"/>
    <sheet name="Month 9" sheetId="38" r:id="rId11"/>
    <sheet name="Month 10" sheetId="39" r:id="rId12"/>
    <sheet name="Month 11" sheetId="40" r:id="rId13"/>
    <sheet name="Month 12" sheetId="41" r:id="rId14"/>
    <sheet name="Formulas" sheetId="8" state="hidden" r:id="rId15"/>
  </sheets>
  <definedNames>
    <definedName name="_xlnm.Print_Area" localSheetId="0">Directions!$A$1:$M$80</definedName>
    <definedName name="_xlnm.Print_Area" localSheetId="2">'Month 1'!$A$1:$H$42</definedName>
    <definedName name="_xlnm.Print_Area" localSheetId="11">'Month 10'!$A$1:$H$42</definedName>
    <definedName name="_xlnm.Print_Area" localSheetId="12">'Month 11'!$A$1:$H$42</definedName>
    <definedName name="_xlnm.Print_Area" localSheetId="13">'Month 12'!$A$1:$H$42</definedName>
    <definedName name="_xlnm.Print_Area" localSheetId="3">'Month 2'!$A$1:$H$42</definedName>
    <definedName name="_xlnm.Print_Area" localSheetId="4">'Month 3'!$A$1:$H$42</definedName>
    <definedName name="_xlnm.Print_Area" localSheetId="5">'Month 4'!$A$1:$H$42</definedName>
    <definedName name="_xlnm.Print_Area" localSheetId="6">'Month 5'!$A$1:$H$42</definedName>
    <definedName name="_xlnm.Print_Area" localSheetId="7">'Month 6'!$A$1:$H$42</definedName>
    <definedName name="_xlnm.Print_Area" localSheetId="8">'Month 7'!$A$1:$H$42</definedName>
    <definedName name="_xlnm.Print_Area" localSheetId="9">'Month 8'!$A$1:$H$42</definedName>
    <definedName name="_xlnm.Print_Area" localSheetId="10">'Month 9'!$A$1:$H$42</definedName>
    <definedName name="_xlnm.Print_Area" localSheetId="1">'Spending Plan'!$A$1:$J$69</definedName>
  </definedNames>
  <calcPr calcId="191028" fullPrecision="0"/>
</workbook>
</file>

<file path=xl/calcChain.xml><?xml version="1.0" encoding="utf-8"?>
<calcChain xmlns="http://schemas.openxmlformats.org/spreadsheetml/2006/main">
  <c r="H31" i="42" l="1"/>
  <c r="H30" i="42"/>
  <c r="H68" i="26" l="1"/>
  <c r="I57" i="26"/>
  <c r="I56" i="26"/>
  <c r="H43" i="26"/>
  <c r="E37" i="26"/>
  <c r="G37" i="26" s="1"/>
  <c r="E36" i="26"/>
  <c r="G36" i="26" s="1"/>
  <c r="E26" i="26"/>
  <c r="G26" i="26" s="1"/>
  <c r="I56" i="42" l="1"/>
  <c r="C30" i="41"/>
  <c r="B30" i="41"/>
  <c r="C29" i="41"/>
  <c r="B29" i="41"/>
  <c r="C28" i="41"/>
  <c r="B28" i="41"/>
  <c r="C27" i="41"/>
  <c r="B27" i="41"/>
  <c r="C22" i="41"/>
  <c r="B22" i="41"/>
  <c r="C17" i="41"/>
  <c r="B17" i="41"/>
  <c r="D13" i="41"/>
  <c r="E13" i="41" s="1"/>
  <c r="C13" i="41"/>
  <c r="B13" i="41"/>
  <c r="D12" i="41"/>
  <c r="E12" i="41" s="1"/>
  <c r="C12" i="41"/>
  <c r="B12" i="41"/>
  <c r="D11" i="41"/>
  <c r="E11" i="41" s="1"/>
  <c r="C11" i="41"/>
  <c r="B11" i="41"/>
  <c r="D10" i="41"/>
  <c r="E10" i="41" s="1"/>
  <c r="C10" i="41"/>
  <c r="B10" i="41"/>
  <c r="E6" i="41"/>
  <c r="C7" i="41"/>
  <c r="C30" i="40"/>
  <c r="B30" i="40"/>
  <c r="C29" i="40"/>
  <c r="B29" i="40"/>
  <c r="C28" i="40"/>
  <c r="B28" i="40"/>
  <c r="C27" i="40"/>
  <c r="B27" i="40"/>
  <c r="C22" i="40"/>
  <c r="B22" i="40"/>
  <c r="C17" i="40"/>
  <c r="B17" i="40"/>
  <c r="D13" i="40"/>
  <c r="E13" i="40" s="1"/>
  <c r="C13" i="40"/>
  <c r="B13" i="40"/>
  <c r="D12" i="40"/>
  <c r="E12" i="40" s="1"/>
  <c r="C12" i="40"/>
  <c r="B12" i="40"/>
  <c r="D11" i="40"/>
  <c r="E11" i="40" s="1"/>
  <c r="C11" i="40"/>
  <c r="B11" i="40"/>
  <c r="D10" i="40"/>
  <c r="E10" i="40" s="1"/>
  <c r="C10" i="40"/>
  <c r="B10" i="40"/>
  <c r="E6" i="40"/>
  <c r="C7" i="40"/>
  <c r="C30" i="39"/>
  <c r="B30" i="39"/>
  <c r="C29" i="39"/>
  <c r="B29" i="39"/>
  <c r="C28" i="39"/>
  <c r="B28" i="39"/>
  <c r="C27" i="39"/>
  <c r="B27" i="39"/>
  <c r="C22" i="39"/>
  <c r="B22" i="39"/>
  <c r="C17" i="39"/>
  <c r="B17" i="39"/>
  <c r="D13" i="39"/>
  <c r="E13" i="39" s="1"/>
  <c r="C13" i="39"/>
  <c r="B13" i="39"/>
  <c r="D12" i="39"/>
  <c r="E12" i="39" s="1"/>
  <c r="C12" i="39"/>
  <c r="B12" i="39"/>
  <c r="D11" i="39"/>
  <c r="E11" i="39" s="1"/>
  <c r="C11" i="39"/>
  <c r="B11" i="39"/>
  <c r="D10" i="39"/>
  <c r="E10" i="39" s="1"/>
  <c r="C10" i="39"/>
  <c r="B10" i="39"/>
  <c r="E6" i="39"/>
  <c r="C7" i="39"/>
  <c r="C30" i="38"/>
  <c r="B30" i="38"/>
  <c r="C29" i="38"/>
  <c r="B29" i="38"/>
  <c r="C28" i="38"/>
  <c r="B28" i="38"/>
  <c r="C27" i="38"/>
  <c r="B27" i="38"/>
  <c r="C22" i="38"/>
  <c r="B22" i="38"/>
  <c r="C17" i="38"/>
  <c r="B17" i="38"/>
  <c r="D13" i="38"/>
  <c r="E13" i="38" s="1"/>
  <c r="C13" i="38"/>
  <c r="B13" i="38"/>
  <c r="D12" i="38"/>
  <c r="E12" i="38" s="1"/>
  <c r="C12" i="38"/>
  <c r="B12" i="38"/>
  <c r="D11" i="38"/>
  <c r="E11" i="38" s="1"/>
  <c r="C11" i="38"/>
  <c r="B11" i="38"/>
  <c r="D10" i="38"/>
  <c r="E10" i="38" s="1"/>
  <c r="C10" i="38"/>
  <c r="B10" i="38"/>
  <c r="E6" i="38"/>
  <c r="C7" i="38"/>
  <c r="C30" i="37"/>
  <c r="B30" i="37"/>
  <c r="C29" i="37"/>
  <c r="B29" i="37"/>
  <c r="C28" i="37"/>
  <c r="B28" i="37"/>
  <c r="C27" i="37"/>
  <c r="B27" i="37"/>
  <c r="C22" i="37"/>
  <c r="B22" i="37"/>
  <c r="C17" i="37"/>
  <c r="B17" i="37"/>
  <c r="D13" i="37"/>
  <c r="E13" i="37" s="1"/>
  <c r="C13" i="37"/>
  <c r="B13" i="37"/>
  <c r="D12" i="37"/>
  <c r="E12" i="37" s="1"/>
  <c r="C12" i="37"/>
  <c r="B12" i="37"/>
  <c r="D11" i="37"/>
  <c r="E11" i="37" s="1"/>
  <c r="C11" i="37"/>
  <c r="B11" i="37"/>
  <c r="D10" i="37"/>
  <c r="E10" i="37" s="1"/>
  <c r="C10" i="37"/>
  <c r="B10" i="37"/>
  <c r="E6" i="37"/>
  <c r="C7" i="37"/>
  <c r="C30" i="36"/>
  <c r="B30" i="36"/>
  <c r="C29" i="36"/>
  <c r="B29" i="36"/>
  <c r="C28" i="36"/>
  <c r="B28" i="36"/>
  <c r="C27" i="36"/>
  <c r="B27" i="36"/>
  <c r="C22" i="36"/>
  <c r="B22" i="36"/>
  <c r="C17" i="36"/>
  <c r="B17" i="36"/>
  <c r="D13" i="36"/>
  <c r="E13" i="36" s="1"/>
  <c r="C13" i="36"/>
  <c r="B13" i="36"/>
  <c r="D12" i="36"/>
  <c r="E12" i="36" s="1"/>
  <c r="C12" i="36"/>
  <c r="B12" i="36"/>
  <c r="D11" i="36"/>
  <c r="E11" i="36" s="1"/>
  <c r="C11" i="36"/>
  <c r="B11" i="36"/>
  <c r="D10" i="36"/>
  <c r="E10" i="36" s="1"/>
  <c r="C10" i="36"/>
  <c r="B10" i="36"/>
  <c r="E6" i="36"/>
  <c r="C7" i="36"/>
  <c r="E6" i="35"/>
  <c r="E6" i="34"/>
  <c r="B27" i="34"/>
  <c r="E6" i="33"/>
  <c r="E6" i="32"/>
  <c r="E6" i="31"/>
  <c r="C30" i="35"/>
  <c r="B30" i="35"/>
  <c r="C29" i="35"/>
  <c r="B29" i="35"/>
  <c r="C28" i="35"/>
  <c r="B28" i="35"/>
  <c r="C27" i="35"/>
  <c r="B27" i="35"/>
  <c r="C22" i="35"/>
  <c r="B22" i="35"/>
  <c r="C17" i="35"/>
  <c r="B17" i="35"/>
  <c r="D13" i="35"/>
  <c r="E13" i="35" s="1"/>
  <c r="C13" i="35"/>
  <c r="B13" i="35"/>
  <c r="D12" i="35"/>
  <c r="E12" i="35" s="1"/>
  <c r="C12" i="35"/>
  <c r="B12" i="35"/>
  <c r="D11" i="35"/>
  <c r="E11" i="35" s="1"/>
  <c r="C11" i="35"/>
  <c r="B11" i="35"/>
  <c r="D10" i="35"/>
  <c r="E10" i="35" s="1"/>
  <c r="C10" i="35"/>
  <c r="B10" i="35"/>
  <c r="C7" i="35"/>
  <c r="C30" i="34"/>
  <c r="B30" i="34"/>
  <c r="C29" i="34"/>
  <c r="B29" i="34"/>
  <c r="C28" i="34"/>
  <c r="B28" i="34"/>
  <c r="C27" i="34"/>
  <c r="C22" i="34"/>
  <c r="B22" i="34"/>
  <c r="C17" i="34"/>
  <c r="B17" i="34"/>
  <c r="D13" i="34"/>
  <c r="E13" i="34" s="1"/>
  <c r="C13" i="34"/>
  <c r="B13" i="34"/>
  <c r="D12" i="34"/>
  <c r="E12" i="34" s="1"/>
  <c r="C12" i="34"/>
  <c r="B12" i="34"/>
  <c r="D11" i="34"/>
  <c r="E11" i="34" s="1"/>
  <c r="C11" i="34"/>
  <c r="B11" i="34"/>
  <c r="D10" i="34"/>
  <c r="E10" i="34" s="1"/>
  <c r="C10" i="34"/>
  <c r="B10" i="34"/>
  <c r="C7" i="34"/>
  <c r="C30" i="33"/>
  <c r="B30" i="33"/>
  <c r="C29" i="33"/>
  <c r="B29" i="33"/>
  <c r="C28" i="33"/>
  <c r="B28" i="33"/>
  <c r="C27" i="33"/>
  <c r="B27" i="33"/>
  <c r="C22" i="33"/>
  <c r="B22" i="33"/>
  <c r="C17" i="33"/>
  <c r="B17" i="33"/>
  <c r="D13" i="33"/>
  <c r="E13" i="33" s="1"/>
  <c r="C13" i="33"/>
  <c r="B13" i="33"/>
  <c r="D12" i="33"/>
  <c r="E12" i="33" s="1"/>
  <c r="C12" i="33"/>
  <c r="B12" i="33"/>
  <c r="D11" i="33"/>
  <c r="E11" i="33" s="1"/>
  <c r="C11" i="33"/>
  <c r="B11" i="33"/>
  <c r="D10" i="33"/>
  <c r="E10" i="33" s="1"/>
  <c r="C10" i="33"/>
  <c r="B10" i="33"/>
  <c r="C7" i="33"/>
  <c r="E4" i="33"/>
  <c r="C4" i="33"/>
  <c r="C30" i="32"/>
  <c r="B30" i="32"/>
  <c r="C29" i="32"/>
  <c r="B29" i="32"/>
  <c r="C28" i="32"/>
  <c r="B28" i="32"/>
  <c r="C27" i="32"/>
  <c r="B27" i="32"/>
  <c r="C22" i="32"/>
  <c r="B22" i="32"/>
  <c r="C17" i="32"/>
  <c r="B17" i="32"/>
  <c r="D13" i="32"/>
  <c r="E13" i="32" s="1"/>
  <c r="C13" i="32"/>
  <c r="B13" i="32"/>
  <c r="D12" i="32"/>
  <c r="E12" i="32" s="1"/>
  <c r="C12" i="32"/>
  <c r="B12" i="32"/>
  <c r="D11" i="32"/>
  <c r="E11" i="32" s="1"/>
  <c r="C11" i="32"/>
  <c r="B11" i="32"/>
  <c r="D10" i="32"/>
  <c r="E10" i="32" s="1"/>
  <c r="C10" i="32"/>
  <c r="B10" i="32"/>
  <c r="C7" i="32"/>
  <c r="C30" i="31"/>
  <c r="B30" i="31"/>
  <c r="C29" i="31"/>
  <c r="B29" i="31"/>
  <c r="C28" i="31"/>
  <c r="B28" i="31"/>
  <c r="C27" i="31"/>
  <c r="B27" i="31"/>
  <c r="C22" i="31"/>
  <c r="B22" i="31"/>
  <c r="C17" i="31"/>
  <c r="B17" i="31"/>
  <c r="D13" i="31"/>
  <c r="C13" i="31"/>
  <c r="B13" i="31"/>
  <c r="D12" i="31"/>
  <c r="C12" i="31"/>
  <c r="B12" i="31"/>
  <c r="D11" i="31"/>
  <c r="C11" i="31"/>
  <c r="B11" i="31"/>
  <c r="D10" i="31"/>
  <c r="C10" i="31"/>
  <c r="B10" i="31"/>
  <c r="C7" i="31"/>
  <c r="E4" i="41"/>
  <c r="C4" i="41"/>
  <c r="E4" i="40"/>
  <c r="C4" i="40"/>
  <c r="E4" i="39"/>
  <c r="C4" i="39"/>
  <c r="E4" i="38"/>
  <c r="C4" i="38"/>
  <c r="E4" i="37"/>
  <c r="C4" i="37"/>
  <c r="E4" i="36"/>
  <c r="C4" i="36"/>
  <c r="E4" i="35"/>
  <c r="C4" i="35"/>
  <c r="E4" i="34"/>
  <c r="C4" i="34"/>
  <c r="E4" i="32"/>
  <c r="C4" i="32"/>
  <c r="E4" i="31"/>
  <c r="C4" i="31"/>
  <c r="C30" i="30"/>
  <c r="C29" i="30"/>
  <c r="C28" i="30"/>
  <c r="B30" i="30"/>
  <c r="B29" i="30"/>
  <c r="B28" i="30"/>
  <c r="C27" i="30"/>
  <c r="B27" i="30"/>
  <c r="C22" i="30"/>
  <c r="B22" i="30"/>
  <c r="C17" i="30"/>
  <c r="B17" i="30"/>
  <c r="D13" i="30"/>
  <c r="D12" i="30"/>
  <c r="D11" i="30"/>
  <c r="C13" i="30"/>
  <c r="C12" i="30"/>
  <c r="C11" i="30"/>
  <c r="B13" i="30"/>
  <c r="B12" i="30"/>
  <c r="B11" i="30"/>
  <c r="D10" i="30"/>
  <c r="C10" i="30"/>
  <c r="B10" i="30"/>
  <c r="E7" i="30"/>
  <c r="E6" i="30"/>
  <c r="C7" i="30"/>
  <c r="C4" i="30" l="1"/>
  <c r="E4" i="30" l="1"/>
  <c r="I48" i="42" l="1"/>
  <c r="I42" i="42"/>
  <c r="H33" i="42"/>
  <c r="I33" i="42" s="1"/>
  <c r="H32" i="42"/>
  <c r="I32" i="42" s="1"/>
  <c r="I31" i="42"/>
  <c r="I30" i="42"/>
  <c r="D22" i="42"/>
  <c r="D31" i="30"/>
  <c r="D31" i="36"/>
  <c r="C6" i="30" l="1"/>
  <c r="C6" i="39"/>
  <c r="C6" i="32"/>
  <c r="C6" i="37"/>
  <c r="C6" i="36"/>
  <c r="C6" i="35"/>
  <c r="C6" i="41"/>
  <c r="C6" i="34"/>
  <c r="C6" i="31"/>
  <c r="C6" i="38"/>
  <c r="C6" i="33"/>
  <c r="C6" i="40"/>
  <c r="C15" i="42"/>
  <c r="I34" i="42"/>
  <c r="C9" i="42" s="1"/>
  <c r="I43" i="42"/>
  <c r="C10" i="42"/>
  <c r="D31" i="41"/>
  <c r="D23" i="41"/>
  <c r="D18" i="41"/>
  <c r="G12" i="41"/>
  <c r="G11" i="41"/>
  <c r="D31" i="40"/>
  <c r="D23" i="40"/>
  <c r="D18" i="40"/>
  <c r="G12" i="40"/>
  <c r="G10" i="40"/>
  <c r="D31" i="39"/>
  <c r="D23" i="39"/>
  <c r="D18" i="39"/>
  <c r="G13" i="39"/>
  <c r="G12" i="39"/>
  <c r="D31" i="38"/>
  <c r="D23" i="38"/>
  <c r="D18" i="38"/>
  <c r="G12" i="38"/>
  <c r="G11" i="38"/>
  <c r="D31" i="37"/>
  <c r="D23" i="37"/>
  <c r="D18" i="37"/>
  <c r="G12" i="37"/>
  <c r="D23" i="36"/>
  <c r="D18" i="36"/>
  <c r="D30" i="35"/>
  <c r="D31" i="35" s="1"/>
  <c r="D23" i="35"/>
  <c r="D18" i="35"/>
  <c r="G12" i="35"/>
  <c r="G10" i="35"/>
  <c r="D31" i="34"/>
  <c r="D23" i="34"/>
  <c r="D18" i="34"/>
  <c r="G10" i="34"/>
  <c r="D31" i="33"/>
  <c r="D23" i="33"/>
  <c r="D18" i="33"/>
  <c r="G12" i="33"/>
  <c r="D31" i="32"/>
  <c r="D23" i="32"/>
  <c r="D18" i="32"/>
  <c r="G12" i="32"/>
  <c r="D31" i="31"/>
  <c r="D23" i="31"/>
  <c r="D18" i="31"/>
  <c r="E11" i="31"/>
  <c r="C12" i="42" l="1"/>
  <c r="G13" i="33"/>
  <c r="G10" i="39"/>
  <c r="G10" i="41"/>
  <c r="G13" i="41"/>
  <c r="G11" i="40"/>
  <c r="G13" i="40"/>
  <c r="G11" i="39"/>
  <c r="G10" i="38"/>
  <c r="G13" i="38"/>
  <c r="G11" i="37"/>
  <c r="G13" i="37"/>
  <c r="G10" i="37"/>
  <c r="G11" i="36"/>
  <c r="G13" i="36"/>
  <c r="G10" i="36"/>
  <c r="G12" i="36"/>
  <c r="G11" i="35"/>
  <c r="G13" i="35"/>
  <c r="G11" i="34"/>
  <c r="G13" i="34"/>
  <c r="G12" i="34"/>
  <c r="G11" i="33"/>
  <c r="G10" i="33"/>
  <c r="G11" i="32"/>
  <c r="G10" i="32"/>
  <c r="G13" i="32"/>
  <c r="G11" i="31"/>
  <c r="E13" i="31"/>
  <c r="G13" i="31" s="1"/>
  <c r="E10" i="31"/>
  <c r="G10" i="31" s="1"/>
  <c r="E12" i="31"/>
  <c r="G12" i="31" s="1"/>
  <c r="C35" i="40"/>
  <c r="C35" i="39"/>
  <c r="C35" i="38"/>
  <c r="C35" i="37"/>
  <c r="C35" i="36"/>
  <c r="C35" i="35"/>
  <c r="C35" i="34"/>
  <c r="C35" i="33"/>
  <c r="C35" i="32"/>
  <c r="C35" i="31"/>
  <c r="E10" i="30"/>
  <c r="G10" i="30" s="1"/>
  <c r="C35" i="30"/>
  <c r="C35" i="41"/>
  <c r="D23" i="30"/>
  <c r="D24" i="30" s="1"/>
  <c r="D24" i="31" s="1"/>
  <c r="D24" i="32" s="1"/>
  <c r="D24" i="33" s="1"/>
  <c r="D24" i="34" s="1"/>
  <c r="D18" i="30"/>
  <c r="D19" i="30" s="1"/>
  <c r="D19" i="31" s="1"/>
  <c r="D19" i="32" s="1"/>
  <c r="D19" i="33" s="1"/>
  <c r="D19" i="34" s="1"/>
  <c r="G14" i="32" l="1"/>
  <c r="C34" i="32" s="1"/>
  <c r="C36" i="32" s="1"/>
  <c r="C38" i="32" s="1"/>
  <c r="C39" i="32" s="1"/>
  <c r="G14" i="37"/>
  <c r="C34" i="37" s="1"/>
  <c r="C36" i="37" s="1"/>
  <c r="G14" i="35"/>
  <c r="C34" i="35" s="1"/>
  <c r="C36" i="35" s="1"/>
  <c r="C38" i="35" s="1"/>
  <c r="C39" i="35" s="1"/>
  <c r="G14" i="40"/>
  <c r="C34" i="40" s="1"/>
  <c r="C36" i="40" s="1"/>
  <c r="C38" i="40" s="1"/>
  <c r="C39" i="40" s="1"/>
  <c r="G14" i="31"/>
  <c r="C34" i="31" s="1"/>
  <c r="C36" i="31" s="1"/>
  <c r="C38" i="31" s="1"/>
  <c r="C39" i="31" s="1"/>
  <c r="G14" i="41"/>
  <c r="C34" i="41" s="1"/>
  <c r="C36" i="41" s="1"/>
  <c r="C38" i="41" s="1"/>
  <c r="C39" i="41" s="1"/>
  <c r="G14" i="39"/>
  <c r="C34" i="39" s="1"/>
  <c r="C36" i="39" s="1"/>
  <c r="C38" i="39" s="1"/>
  <c r="C39" i="39" s="1"/>
  <c r="G14" i="38"/>
  <c r="C34" i="38" s="1"/>
  <c r="C36" i="38" s="1"/>
  <c r="C38" i="38" s="1"/>
  <c r="C39" i="38" s="1"/>
  <c r="G14" i="36"/>
  <c r="C34" i="36" s="1"/>
  <c r="C36" i="36" s="1"/>
  <c r="C38" i="36" s="1"/>
  <c r="C39" i="36" s="1"/>
  <c r="G14" i="34"/>
  <c r="C34" i="34" s="1"/>
  <c r="C36" i="34" s="1"/>
  <c r="C38" i="34" s="1"/>
  <c r="C39" i="34" s="1"/>
  <c r="G14" i="33"/>
  <c r="C34" i="33" s="1"/>
  <c r="C36" i="33" s="1"/>
  <c r="C38" i="33" s="1"/>
  <c r="C39" i="33" s="1"/>
  <c r="E13" i="30"/>
  <c r="G13" i="30" s="1"/>
  <c r="E11" i="30"/>
  <c r="G11" i="30" s="1"/>
  <c r="E12" i="30"/>
  <c r="G12" i="30" s="1"/>
  <c r="C38" i="37" l="1"/>
  <c r="C39" i="37" s="1"/>
  <c r="G14" i="30"/>
  <c r="C34" i="30" s="1"/>
  <c r="C36" i="30" s="1"/>
  <c r="C38" i="30" l="1"/>
  <c r="C39" i="30" s="1"/>
  <c r="E7" i="31" l="1"/>
  <c r="E7" i="39"/>
  <c r="E7" i="36"/>
  <c r="E7" i="41"/>
  <c r="C41" i="30"/>
  <c r="G6" i="31" s="1"/>
  <c r="C41" i="31" s="1"/>
  <c r="G6" i="32" s="1"/>
  <c r="C41" i="32" s="1"/>
  <c r="G6" i="33" s="1"/>
  <c r="C41" i="33" s="1"/>
  <c r="G6" i="34" s="1"/>
  <c r="C41" i="34" s="1"/>
  <c r="G6" i="35" s="1"/>
  <c r="C41" i="35" s="1"/>
  <c r="G6" i="36" s="1"/>
  <c r="C41" i="36" s="1"/>
  <c r="G6" i="37" s="1"/>
  <c r="C41" i="37" s="1"/>
  <c r="G6" i="38" s="1"/>
  <c r="C41" i="38" s="1"/>
  <c r="G6" i="39" s="1"/>
  <c r="C41" i="39" s="1"/>
  <c r="G6" i="40" s="1"/>
  <c r="C41" i="40" s="1"/>
  <c r="G6" i="41" s="1"/>
  <c r="C41" i="41" s="1"/>
  <c r="E7" i="37"/>
  <c r="E7" i="32"/>
  <c r="E7" i="38"/>
  <c r="E7" i="34"/>
  <c r="E7" i="40"/>
  <c r="E7" i="35"/>
  <c r="E7" i="33"/>
  <c r="D24" i="35" l="1"/>
  <c r="D24" i="36" s="1"/>
  <c r="D24" i="37" s="1"/>
  <c r="D24" i="38" s="1"/>
  <c r="D24" i="39" s="1"/>
  <c r="D24" i="40" s="1"/>
  <c r="D24" i="41" s="1"/>
  <c r="D19" i="35" l="1"/>
  <c r="D19" i="36" s="1"/>
  <c r="D19" i="37" s="1"/>
  <c r="D19" i="38" s="1"/>
  <c r="D19" i="39" s="1"/>
  <c r="D19" i="40" s="1"/>
  <c r="D19" i="41" s="1"/>
  <c r="D32" i="30" l="1"/>
  <c r="D32" i="31" s="1"/>
  <c r="D32" i="32" s="1"/>
  <c r="D32" i="33" s="1"/>
  <c r="D32" i="34" s="1"/>
  <c r="D32" i="35" s="1"/>
  <c r="D32" i="36" s="1"/>
  <c r="D32" i="37" s="1"/>
  <c r="D32" i="38" s="1"/>
  <c r="D32" i="39" s="1"/>
  <c r="D32" i="40" s="1"/>
  <c r="D32" i="41" s="1"/>
  <c r="C16" i="42"/>
  <c r="C17" i="42" s="1"/>
  <c r="D25" i="42" s="1"/>
  <c r="D26" i="42" s="1"/>
  <c r="D23" i="42" l="1"/>
  <c r="D24" i="42" s="1"/>
</calcChain>
</file>

<file path=xl/sharedStrings.xml><?xml version="1.0" encoding="utf-8"?>
<sst xmlns="http://schemas.openxmlformats.org/spreadsheetml/2006/main" count="692" uniqueCount="185">
  <si>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</si>
  <si>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</si>
  <si>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</si>
  <si>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</si>
  <si>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</si>
  <si>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</si>
  <si>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</si>
  <si>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</si>
  <si>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</si>
  <si>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</si>
  <si>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</si>
  <si>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</si>
  <si>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</si>
  <si>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</si>
  <si>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</si>
  <si>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</si>
  <si>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</si>
  <si>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</si>
  <si>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</si>
  <si>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</si>
  <si>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</si>
  <si>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</si>
  <si>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</si>
  <si>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</si>
  <si>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</si>
  <si>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</si>
  <si>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</si>
  <si>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</si>
  <si>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</si>
  <si>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</si>
  <si>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</si>
  <si>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</si>
  <si>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</si>
  <si>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</si>
  <si>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</si>
  <si>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</si>
  <si>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</si>
  <si>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</si>
  <si>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</si>
  <si>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</si>
  <si>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</si>
  <si>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</si>
  <si>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</si>
  <si>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</si>
  <si>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</si>
  <si>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</si>
  <si>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</si>
  <si>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</si>
  <si>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</si>
  <si>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</si>
  <si>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</si>
  <si>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</si>
  <si>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</si>
  <si>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Key</t>
  </si>
  <si>
    <t>ADNA Case Manager:</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</si>
  <si>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</si>
  <si>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</si>
  <si>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</si>
  <si>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</si>
  <si>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</si>
  <si>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</si>
  <si>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</si>
  <si>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</si>
  <si>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</si>
  <si>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</si>
  <si>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</si>
  <si>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</si>
  <si>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</si>
  <si>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</si>
  <si>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</si>
  <si>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</si>
  <si>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</si>
  <si>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</si>
  <si>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</si>
  <si>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</si>
  <si>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</si>
  <si>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</si>
  <si>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</si>
  <si>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</si>
  <si>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</si>
  <si>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</si>
  <si>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</si>
  <si>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</si>
  <si>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</si>
  <si>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</si>
  <si>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</si>
  <si>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</si>
  <si>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</si>
  <si>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</si>
  <si>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</si>
  <si>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</si>
  <si>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</si>
  <si>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</si>
  <si>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</si>
  <si>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</si>
  <si>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</si>
  <si>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</si>
  <si>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</si>
  <si>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</si>
  <si>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</si>
  <si>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</si>
  <si>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</si>
  <si>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</si>
  <si>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</si>
  <si>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</si>
  <si>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</si>
  <si>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</si>
  <si>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</si>
  <si>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</si>
  <si>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</si>
  <si>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</si>
  <si>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</si>
  <si>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</si>
  <si>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</si>
  <si>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</si>
  <si>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</si>
  <si>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</si>
  <si>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</si>
  <si>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</si>
  <si>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</si>
  <si>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VIP-VDC CM Spreadsheet</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</si>
  <si>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</si>
  <si>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</si>
  <si>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</si>
  <si>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</si>
  <si>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</si>
  <si>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r>
      <t xml:space="preserve">Veterans can use part of their budget for allowable Goods &amp; Services to support the Veteran's medically necessary care in their home.  The ADNA CM will follow the process for reviewing and obtaining approval from the VA VISN Review Board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</si>
  <si>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t>Emergency Back-Up Funds</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</si>
  <si>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</si>
  <si>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</si>
  <si>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</si>
  <si>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</si>
  <si>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</si>
  <si>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</si>
  <si>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</si>
  <si>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</si>
  <si>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</si>
  <si>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</si>
  <si>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</si>
  <si>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Wages</t>
  </si>
  <si>
    <t>OT</t>
  </si>
  <si>
    <t>Direct Care</t>
  </si>
  <si>
    <t>Tom Doe</t>
  </si>
  <si>
    <t>Jane Doe</t>
  </si>
  <si>
    <t>Carewell</t>
  </si>
  <si>
    <t>Respite Care</t>
  </si>
  <si>
    <t>Worker/ Vendor</t>
  </si>
  <si>
    <t xml:space="preserve">Total One Time Emergency Back-Up Care: </t>
  </si>
  <si>
    <r>
      <t xml:space="preserve">The second tab (blue) on the </t>
    </r>
    <r>
      <rPr>
        <i/>
        <sz val="11"/>
        <color theme="1"/>
        <rFont val="Calibri"/>
        <family val="2"/>
        <scheme val="minor"/>
      </rPr>
      <t>VIP-VDC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VIP-VDC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to the VDC Coordinator for final approval, then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VIP-VDC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</si>
  <si>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</si>
  <si>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</si>
  <si>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Tab 3-14 (purple) on the VIP-VDC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</si>
  <si>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</si>
  <si>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</si>
  <si>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</si>
  <si>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</si>
  <si>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Estimated Monthly Expenses</t>
  </si>
  <si>
    <t>Estimated One-Time Expenses</t>
  </si>
  <si>
    <t>Total Estimated One-Time Expenses:</t>
  </si>
  <si>
    <t xml:space="preserve">Total Estimated Monthly Spending: </t>
  </si>
  <si>
    <t>Average Monthly Spending:</t>
  </si>
  <si>
    <t>Direct Care Services (Subtotal):</t>
  </si>
  <si>
    <t>Routine Planned Goods and Services (Subtotal):</t>
  </si>
  <si>
    <t>Monthly ADNA Admin. Fee (Subtotal):</t>
  </si>
  <si>
    <t>One-Time Goods &amp; Services Purchases (Subtotal):</t>
  </si>
  <si>
    <t>Emergency/Back-Up Care (Subtotal):</t>
  </si>
  <si>
    <t>Estimated Average Monthly Spending Within Case Mix Rate:</t>
  </si>
  <si>
    <r>
      <t xml:space="preserve">Total Veteran Budget 
</t>
    </r>
    <r>
      <rPr>
        <sz val="10"/>
        <color theme="1"/>
        <rFont val="Calibri"/>
        <family val="2"/>
        <scheme val="minor"/>
      </rPr>
      <t>(Includes Monthly Admin Fee)</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</si>
  <si>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monthly and pay the vendor account directly.   Veterans will have no out of pocket expense for the monthly subscription.</t>
    </r>
  </si>
  <si>
    <r>
      <t xml:space="preserve">Every Veteran enrolled in the VDC Program needs to have an emergency back-up plan in place for provision of care in the event of an employee quitting, taking scheduled leave time, or an emergency.  The ADNA CM will review the plan with the Veteran annually and adapt as needed throughout the year using the </t>
    </r>
    <r>
      <rPr>
        <i/>
        <sz val="11"/>
        <color theme="1"/>
        <rFont val="Calibri"/>
        <family val="2"/>
        <scheme val="minor"/>
      </rPr>
      <t xml:space="preserve">Emergency Back-up Plan </t>
    </r>
    <r>
      <rPr>
        <sz val="11"/>
        <color theme="1"/>
        <rFont val="Calibri"/>
        <family val="2"/>
        <scheme val="minor"/>
      </rPr>
      <t xml:space="preserve">form (please see CM Forms).  Each </t>
    </r>
    <r>
      <rPr>
        <i/>
        <sz val="11"/>
        <color theme="1"/>
        <rFont val="Calibri"/>
        <family val="2"/>
        <scheme val="minor"/>
      </rPr>
      <t>VDC Spending Plan</t>
    </r>
    <r>
      <rPr>
        <sz val="11"/>
        <color theme="1"/>
        <rFont val="Calibri"/>
        <family val="2"/>
        <scheme val="minor"/>
      </rPr>
      <t xml:space="preserve"> should have a plan and funds allocated for at least two weeks of care.   </t>
    </r>
  </si>
  <si>
    <t>If a worker provides respite or coverage for another worker during the year,  they need to be added to the Emergency/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</si>
  <si>
    <t>Jan. 2025</t>
  </si>
  <si>
    <t>Feb. 2025</t>
  </si>
  <si>
    <t>April 2025</t>
  </si>
  <si>
    <t>March 2025</t>
  </si>
  <si>
    <t>June 2025</t>
  </si>
  <si>
    <t>May 2025</t>
  </si>
  <si>
    <t>July 2025</t>
  </si>
  <si>
    <t>Aug. 2025</t>
  </si>
  <si>
    <t>Sept. 2025</t>
  </si>
  <si>
    <t>Nov. 2024</t>
  </si>
  <si>
    <t xml:space="preserve">     </t>
  </si>
  <si>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t>
    </r>
    <r>
      <rPr>
        <sz val="12"/>
        <color rgb="FFFF0000"/>
        <rFont val="Calibri"/>
        <family val="2"/>
        <scheme val="minor"/>
      </rPr>
      <t xml:space="preserve"> __</t>
    </r>
    <r>
      <rPr>
        <sz val="12"/>
        <color theme="1"/>
        <rFont val="Calibri"/>
        <family val="2"/>
        <scheme val="minor"/>
      </rPr>
      <t>hrs a week.  Any additional hours may be budgeted under Emergency /Back-Up Care</t>
    </r>
  </si>
  <si>
    <t>Oct. 2024</t>
  </si>
  <si>
    <t>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</si>
</sst>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8"/>
      <name val="Calibri"/>
      <family val="2"/>
      <scheme val="minor"/>
    </font>
    <font>
      <u/>
      <sz val="18"/>
      <color theme="3"/>
      <name val="Calibri"/>
      <family val="2"/>
      <scheme val="minor"/>
    </font>
    <font>
      <u/>
      <sz val="12"/>
      <color theme="10"/>
      <name val="Calibri"/>
      <family val="2"/>
      <scheme val="minor"/>
    </font>
    <font>
      <i/>
      <sz val="12"/>
      <name val="Calibri"/>
      <family val="2"/>
      <scheme val="minor"/>
    </font>
    <font>
      <i/>
      <sz val="11"/>
      <name val="Calibri"/>
      <family val="2"/>
      <scheme val="minor"/>
    </font>
    <font>
      <i/>
      <sz val="12"/>
      <color theme="1"/>
      <name val="Calibri"/>
      <family val="2"/>
      <scheme val="minor"/>
    </font>
    <font>
      <sz val="18"/>
      <color theme="1"/>
      <name val="Calibri"/>
      <family val="2"/>
      <scheme val="minor"/>
    </font>
    <font>
      <sz val="12"/>
      <color rgb="FFFF0000"/>
      <name val="Calibri"/>
      <family val="2"/>
      <scheme val="minor"/>
    </font>
  </fonts>
  <fills count="12">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CEBADE"/>
        <bgColor indexed="64"/>
      </patternFill>
    </fill>
    <fill>
      <patternFill patternType="solid">
        <fgColor rgb="FFFFFF99"/>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6" fillId="0" borderId="7" applyNumberFormat="0" applyFill="0" applyAlignment="0" applyProtection="0"/>
    <xf numFmtId="0" fontId="11" fillId="0" borderId="0" applyNumberFormat="0" applyFill="0" applyBorder="0" applyAlignment="0" applyProtection="0"/>
  </cellStyleXfs>
  <cellXfs count="300">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5" fillId="0" borderId="0" xfId="0" applyFont="1"/>
    <xf numFmtId="0" fontId="5" fillId="0" borderId="0" xfId="0" applyFont="1" applyAlignment="1">
      <alignment horizontal="center" vertical="top" wrapText="1"/>
    </xf>
    <xf numFmtId="0" fontId="5" fillId="0" borderId="0" xfId="0" applyFont="1" applyAlignment="1">
      <alignment horizontal="center" wrapText="1"/>
    </xf>
    <xf numFmtId="164" fontId="10" fillId="7" borderId="1" xfId="0" applyNumberFormat="1"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0" fontId="15" fillId="3" borderId="0" xfId="0" applyFont="1" applyFill="1"/>
    <xf numFmtId="0" fontId="14" fillId="3" borderId="0" xfId="0" applyFont="1" applyFill="1"/>
    <xf numFmtId="164" fontId="13" fillId="3" borderId="0" xfId="0" applyNumberFormat="1" applyFont="1" applyFill="1"/>
    <xf numFmtId="164" fontId="19" fillId="3" borderId="0" xfId="0" applyNumberFormat="1" applyFont="1" applyFill="1"/>
    <xf numFmtId="0" fontId="19" fillId="3" borderId="0" xfId="0" applyFont="1" applyFill="1"/>
    <xf numFmtId="7" fontId="5" fillId="3" borderId="0" xfId="0" applyNumberFormat="1" applyFont="1" applyFill="1" applyAlignment="1">
      <alignment horizontal="left"/>
    </xf>
    <xf numFmtId="0" fontId="5" fillId="2" borderId="1" xfId="0" applyFont="1" applyFill="1" applyBorder="1" applyAlignment="1">
      <alignment horizontal="center"/>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49" fontId="3" fillId="3" borderId="2" xfId="0" applyNumberFormat="1" applyFont="1" applyFill="1" applyBorder="1" applyAlignment="1">
      <alignment horizontal="left"/>
    </xf>
    <xf numFmtId="0" fontId="0" fillId="0" borderId="0" xfId="0" applyAlignment="1">
      <alignment vertical="top"/>
    </xf>
    <xf numFmtId="0" fontId="19" fillId="3" borderId="0" xfId="0" applyFont="1" applyFill="1" applyAlignment="1"/>
    <xf numFmtId="0" fontId="3" fillId="2" borderId="1" xfId="0" applyFont="1" applyFill="1" applyBorder="1" applyAlignment="1">
      <alignment horizontal="left"/>
    </xf>
    <xf numFmtId="0" fontId="3" fillId="2" borderId="1" xfId="1" applyNumberFormat="1" applyFont="1" applyFill="1" applyBorder="1" applyAlignment="1">
      <alignment horizontal="left" wrapText="1"/>
    </xf>
    <xf numFmtId="0" fontId="9" fillId="2" borderId="1" xfId="0" applyFont="1" applyFill="1" applyBorder="1" applyAlignment="1">
      <alignment horizontal="left"/>
    </xf>
    <xf numFmtId="0" fontId="19" fillId="3" borderId="0" xfId="0" applyFont="1" applyFill="1" applyBorder="1" applyAlignment="1"/>
    <xf numFmtId="164" fontId="5" fillId="4" borderId="1" xfId="0" applyNumberFormat="1" applyFont="1" applyFill="1" applyBorder="1" applyAlignment="1">
      <alignment horizontal="center"/>
    </xf>
    <xf numFmtId="164" fontId="14" fillId="2" borderId="1" xfId="0" applyNumberFormat="1" applyFont="1" applyFill="1" applyBorder="1" applyAlignment="1">
      <alignment horizontal="center"/>
    </xf>
    <xf numFmtId="164" fontId="1" fillId="2" borderId="1" xfId="1" applyNumberFormat="1" applyFont="1" applyFill="1" applyBorder="1" applyAlignment="1">
      <alignment horizontal="left"/>
    </xf>
    <xf numFmtId="164" fontId="5" fillId="2" borderId="1" xfId="0" applyNumberFormat="1" applyFont="1" applyFill="1" applyBorder="1" applyAlignment="1">
      <alignment horizontal="left"/>
    </xf>
    <xf numFmtId="0" fontId="5" fillId="4" borderId="1" xfId="0" applyFont="1" applyFill="1" applyBorder="1" applyAlignment="1">
      <alignment horizontal="left"/>
    </xf>
    <xf numFmtId="7" fontId="5" fillId="2" borderId="1" xfId="0" applyNumberFormat="1" applyFont="1" applyFill="1" applyBorder="1" applyAlignment="1">
      <alignment horizontal="left"/>
    </xf>
    <xf numFmtId="0" fontId="16" fillId="0" borderId="1" xfId="0" applyFont="1" applyBorder="1" applyAlignment="1">
      <alignment horizontal="center" wrapText="1"/>
    </xf>
    <xf numFmtId="164" fontId="16" fillId="0" borderId="1" xfId="0" applyNumberFormat="1" applyFont="1" applyBorder="1" applyAlignment="1">
      <alignment horizontal="center" wrapText="1"/>
    </xf>
    <xf numFmtId="164" fontId="16" fillId="6" borderId="1" xfId="0" applyNumberFormat="1" applyFont="1" applyFill="1" applyBorder="1" applyAlignment="1">
      <alignment horizontal="center" wrapText="1"/>
    </xf>
    <xf numFmtId="0" fontId="16" fillId="4" borderId="1" xfId="0" applyFont="1" applyFill="1" applyBorder="1" applyAlignment="1">
      <alignment horizontal="center" wrapText="1"/>
    </xf>
    <xf numFmtId="0" fontId="10" fillId="2" borderId="1" xfId="0" applyFont="1" applyFill="1" applyBorder="1" applyAlignment="1">
      <alignment horizontal="center"/>
    </xf>
    <xf numFmtId="164" fontId="10" fillId="7" borderId="1" xfId="0" applyNumberFormat="1" applyFont="1" applyFill="1" applyBorder="1" applyAlignment="1">
      <alignment horizontal="center"/>
    </xf>
    <xf numFmtId="0" fontId="16" fillId="0" borderId="1" xfId="0" applyFont="1" applyBorder="1" applyAlignment="1">
      <alignment wrapText="1"/>
    </xf>
    <xf numFmtId="164" fontId="16" fillId="0" borderId="1" xfId="0" applyNumberFormat="1" applyFont="1" applyBorder="1" applyAlignment="1">
      <alignment wrapText="1"/>
    </xf>
    <xf numFmtId="0" fontId="16" fillId="4" borderId="1" xfId="0" applyFont="1" applyFill="1" applyBorder="1" applyAlignment="1">
      <alignment wrapText="1"/>
    </xf>
    <xf numFmtId="0" fontId="17" fillId="0" borderId="1" xfId="0" applyFont="1" applyBorder="1" applyAlignment="1">
      <alignment wrapText="1"/>
    </xf>
    <xf numFmtId="164" fontId="17" fillId="0" borderId="1" xfId="0" applyNumberFormat="1" applyFont="1" applyBorder="1" applyAlignment="1">
      <alignment wrapText="1"/>
    </xf>
    <xf numFmtId="0" fontId="10" fillId="0" borderId="1" xfId="0" applyFont="1" applyBorder="1" applyAlignment="1">
      <alignment wrapText="1"/>
    </xf>
    <xf numFmtId="0" fontId="10" fillId="10" borderId="1" xfId="0" applyFont="1" applyFill="1" applyBorder="1" applyAlignment="1">
      <alignment wrapText="1"/>
    </xf>
    <xf numFmtId="164" fontId="10" fillId="10" borderId="1" xfId="0" applyNumberFormat="1" applyFont="1" applyFill="1" applyBorder="1" applyAlignment="1">
      <alignment wrapText="1"/>
    </xf>
    <xf numFmtId="0" fontId="10" fillId="4" borderId="1" xfId="0" applyFont="1" applyFill="1" applyBorder="1" applyAlignment="1">
      <alignment wrapText="1"/>
    </xf>
    <xf numFmtId="0" fontId="16" fillId="0" borderId="1" xfId="0" applyFont="1" applyBorder="1" applyAlignment="1">
      <alignment horizontal="center" vertical="top" wrapText="1"/>
    </xf>
    <xf numFmtId="164" fontId="16" fillId="0" borderId="1" xfId="0" applyNumberFormat="1" applyFont="1" applyBorder="1" applyAlignment="1">
      <alignment horizontal="center" vertical="top" wrapText="1"/>
    </xf>
    <xf numFmtId="0" fontId="10" fillId="0" borderId="1" xfId="0" applyFont="1" applyBorder="1" applyAlignment="1">
      <alignment horizontal="center" wrapText="1"/>
    </xf>
    <xf numFmtId="0" fontId="10" fillId="0" borderId="1" xfId="0" applyFont="1" applyBorder="1" applyAlignment="1">
      <alignment horizontal="center"/>
    </xf>
    <xf numFmtId="164" fontId="10" fillId="2" borderId="1" xfId="0" applyNumberFormat="1" applyFont="1" applyFill="1" applyBorder="1" applyAlignment="1">
      <alignment horizontal="center"/>
    </xf>
    <xf numFmtId="164" fontId="5" fillId="0" borderId="1" xfId="0" applyNumberFormat="1" applyFont="1" applyBorder="1"/>
    <xf numFmtId="0" fontId="5" fillId="0" borderId="1" xfId="0" applyFont="1" applyBorder="1"/>
    <xf numFmtId="0" fontId="5" fillId="4" borderId="1" xfId="0" applyFont="1" applyFill="1" applyBorder="1" applyAlignment="1">
      <alignment wrapText="1"/>
    </xf>
    <xf numFmtId="164" fontId="10" fillId="4" borderId="1" xfId="0" applyNumberFormat="1" applyFont="1" applyFill="1" applyBorder="1" applyAlignment="1">
      <alignment wrapText="1"/>
    </xf>
    <xf numFmtId="164" fontId="10" fillId="0" borderId="1" xfId="0" applyNumberFormat="1" applyFont="1" applyBorder="1" applyAlignment="1">
      <alignment horizontal="center" wrapText="1"/>
    </xf>
    <xf numFmtId="0" fontId="10" fillId="2" borderId="1" xfId="0" applyFont="1" applyFill="1" applyBorder="1" applyAlignment="1">
      <alignment horizontal="center" vertical="top"/>
    </xf>
    <xf numFmtId="164" fontId="10" fillId="4" borderId="1" xfId="0" applyNumberFormat="1" applyFont="1" applyFill="1" applyBorder="1" applyAlignment="1">
      <alignment horizontal="center"/>
    </xf>
    <xf numFmtId="164" fontId="16" fillId="4" borderId="1" xfId="0" applyNumberFormat="1" applyFont="1" applyFill="1" applyBorder="1" applyAlignment="1">
      <alignment wrapText="1"/>
    </xf>
    <xf numFmtId="0" fontId="16" fillId="2" borderId="1" xfId="0" applyFont="1" applyFill="1" applyBorder="1" applyAlignment="1">
      <alignment horizontal="center" wrapText="1"/>
    </xf>
    <xf numFmtId="164" fontId="16" fillId="4" borderId="1" xfId="0" applyNumberFormat="1" applyFont="1" applyFill="1" applyBorder="1" applyAlignment="1">
      <alignment horizontal="center" wrapText="1"/>
    </xf>
    <xf numFmtId="0" fontId="16" fillId="0" borderId="10" xfId="0" applyFont="1" applyBorder="1" applyAlignment="1">
      <alignment horizontal="center" vertical="top" wrapText="1"/>
    </xf>
    <xf numFmtId="164" fontId="16" fillId="0" borderId="10" xfId="0" applyNumberFormat="1" applyFont="1" applyBorder="1" applyAlignment="1">
      <alignment horizontal="center" vertical="top" wrapText="1"/>
    </xf>
    <xf numFmtId="0" fontId="16" fillId="2" borderId="1" xfId="0" applyFont="1" applyFill="1" applyBorder="1" applyAlignment="1">
      <alignment wrapText="1"/>
    </xf>
    <xf numFmtId="0" fontId="0" fillId="0" borderId="0" xfId="0" applyAlignment="1">
      <alignment vertical="center"/>
    </xf>
    <xf numFmtId="0" fontId="3" fillId="0" borderId="0" xfId="0" applyFont="1" applyFill="1" applyBorder="1"/>
    <xf numFmtId="0" fontId="3" fillId="0" borderId="0" xfId="0" applyFont="1" applyFill="1" applyBorder="1" applyAlignment="1"/>
    <xf numFmtId="0" fontId="3" fillId="0" borderId="0" xfId="0" applyFont="1" applyFill="1"/>
    <xf numFmtId="0" fontId="3" fillId="0" borderId="0" xfId="0" applyFont="1" applyFill="1" applyBorder="1" applyAlignment="1">
      <alignment wrapText="1"/>
    </xf>
    <xf numFmtId="0" fontId="3" fillId="0" borderId="0" xfId="0" applyFont="1" applyFill="1" applyAlignment="1">
      <alignment horizontal="center" vertical="center"/>
    </xf>
    <xf numFmtId="0" fontId="3" fillId="0" borderId="1" xfId="0" applyFont="1" applyFill="1" applyBorder="1" applyAlignment="1">
      <alignment horizontal="right"/>
    </xf>
    <xf numFmtId="0" fontId="23" fillId="0" borderId="0" xfId="0" applyFont="1" applyFill="1"/>
    <xf numFmtId="8" fontId="23" fillId="0" borderId="0" xfId="0" applyNumberFormat="1" applyFont="1" applyFill="1" applyBorder="1" applyAlignment="1">
      <alignment horizontal="center"/>
    </xf>
    <xf numFmtId="14" fontId="3" fillId="0" borderId="0" xfId="0" applyNumberFormat="1" applyFont="1" applyFill="1" applyBorder="1" applyAlignment="1" applyProtection="1">
      <alignment horizontal="left"/>
      <protection locked="0"/>
    </xf>
    <xf numFmtId="0" fontId="3" fillId="0" borderId="0" xfId="0" applyFont="1" applyFill="1" applyBorder="1" applyAlignment="1">
      <alignment horizontal="left"/>
    </xf>
    <xf numFmtId="0" fontId="3" fillId="0" borderId="1" xfId="0" applyFont="1" applyFill="1" applyBorder="1" applyAlignment="1"/>
    <xf numFmtId="0" fontId="3" fillId="0" borderId="0" xfId="0" applyFont="1" applyFill="1" applyBorder="1" applyAlignment="1">
      <alignment horizontal="center"/>
    </xf>
    <xf numFmtId="7" fontId="3" fillId="0" borderId="0" xfId="0" applyNumberFormat="1" applyFont="1" applyFill="1" applyBorder="1" applyAlignment="1">
      <alignment horizontal="center"/>
    </xf>
    <xf numFmtId="0" fontId="3" fillId="0" borderId="0" xfId="0" applyFont="1" applyFill="1" applyBorder="1" applyAlignment="1">
      <alignment horizontal="right" wrapText="1"/>
    </xf>
    <xf numFmtId="0" fontId="23" fillId="0" borderId="0" xfId="0" applyFont="1" applyFill="1" applyBorder="1" applyAlignment="1">
      <alignment horizontal="right"/>
    </xf>
    <xf numFmtId="0" fontId="3" fillId="0" borderId="0" xfId="0" applyFont="1" applyFill="1" applyBorder="1" applyAlignment="1">
      <alignment horizontal="center" vertical="center"/>
    </xf>
    <xf numFmtId="0" fontId="3" fillId="3" borderId="2" xfId="0" applyFont="1" applyFill="1" applyBorder="1"/>
    <xf numFmtId="0" fontId="8" fillId="3" borderId="0" xfId="0" applyFont="1" applyFill="1"/>
    <xf numFmtId="0" fontId="8" fillId="3" borderId="0" xfId="0" applyFont="1" applyFill="1" applyAlignment="1">
      <alignment horizontal="center"/>
    </xf>
    <xf numFmtId="0" fontId="0" fillId="3" borderId="0" xfId="0" applyFont="1" applyFill="1"/>
    <xf numFmtId="0" fontId="8" fillId="3" borderId="0" xfId="0" applyFont="1" applyFill="1" applyAlignment="1">
      <alignment horizontal="left"/>
    </xf>
    <xf numFmtId="0" fontId="3" fillId="3" borderId="1" xfId="0" applyFont="1" applyFill="1" applyBorder="1"/>
    <xf numFmtId="0" fontId="3" fillId="3" borderId="1" xfId="0" applyFont="1" applyFill="1" applyBorder="1" applyAlignment="1">
      <alignment wrapText="1"/>
    </xf>
    <xf numFmtId="0" fontId="0" fillId="3" borderId="0" xfId="0" applyFont="1" applyFill="1" applyAlignment="1">
      <alignment wrapText="1"/>
    </xf>
    <xf numFmtId="17" fontId="0" fillId="3" borderId="0" xfId="0" applyNumberFormat="1" applyFont="1" applyFill="1"/>
    <xf numFmtId="44" fontId="1" fillId="3" borderId="0" xfId="1" applyFont="1" applyFill="1" applyBorder="1"/>
    <xf numFmtId="44" fontId="1" fillId="3" borderId="0" xfId="1" applyFont="1" applyFill="1"/>
    <xf numFmtId="0" fontId="0" fillId="3" borderId="1" xfId="0" applyFont="1" applyFill="1" applyBorder="1" applyAlignment="1">
      <alignment wrapText="1"/>
    </xf>
    <xf numFmtId="0" fontId="9" fillId="3" borderId="1" xfId="0" applyFont="1" applyFill="1" applyBorder="1" applyAlignment="1">
      <alignment wrapText="1"/>
    </xf>
    <xf numFmtId="164" fontId="1" fillId="3" borderId="0" xfId="1" applyNumberFormat="1" applyFont="1" applyFill="1" applyBorder="1" applyAlignment="1"/>
    <xf numFmtId="0" fontId="1" fillId="3" borderId="0" xfId="1" applyNumberFormat="1" applyFont="1" applyFill="1" applyBorder="1" applyAlignment="1"/>
    <xf numFmtId="0" fontId="0" fillId="3" borderId="1" xfId="0" applyFont="1" applyFill="1" applyBorder="1" applyAlignment="1">
      <alignment horizontal="center" wrapText="1"/>
    </xf>
    <xf numFmtId="0" fontId="0" fillId="3" borderId="1" xfId="0"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7" fontId="0" fillId="2"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7" fontId="0" fillId="2" borderId="1" xfId="0" applyNumberFormat="1" applyFont="1" applyFill="1" applyBorder="1" applyAlignment="1">
      <alignment horizontal="center"/>
    </xf>
    <xf numFmtId="164" fontId="0" fillId="3" borderId="0" xfId="0" applyNumberFormat="1" applyFont="1" applyFill="1"/>
    <xf numFmtId="164"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xf>
    <xf numFmtId="0" fontId="14" fillId="3" borderId="0" xfId="0" applyFont="1" applyFill="1" applyAlignment="1">
      <alignment wrapText="1"/>
    </xf>
    <xf numFmtId="0" fontId="14" fillId="3" borderId="0" xfId="0" applyFont="1" applyFill="1" applyAlignment="1">
      <alignment horizontal="right" wrapText="1"/>
    </xf>
    <xf numFmtId="0" fontId="14" fillId="3" borderId="0" xfId="0" applyFont="1" applyFill="1" applyAlignment="1">
      <alignment horizontal="right"/>
    </xf>
    <xf numFmtId="164" fontId="14" fillId="3" borderId="0" xfId="0" applyNumberFormat="1" applyFont="1" applyFill="1" applyAlignment="1">
      <alignment horizontal="right"/>
    </xf>
    <xf numFmtId="164" fontId="14" fillId="3" borderId="0" xfId="0" applyNumberFormat="1" applyFont="1" applyFill="1"/>
    <xf numFmtId="164" fontId="0" fillId="3" borderId="1" xfId="0" applyNumberFormat="1" applyFont="1" applyFill="1" applyBorder="1" applyAlignment="1">
      <alignment horizontal="center"/>
    </xf>
    <xf numFmtId="164" fontId="0" fillId="4" borderId="1" xfId="0" applyNumberFormat="1" applyFont="1" applyFill="1" applyBorder="1" applyAlignment="1">
      <alignment horizontal="center"/>
    </xf>
    <xf numFmtId="0" fontId="14" fillId="3" borderId="0" xfId="0" applyFont="1" applyFill="1" applyBorder="1" applyAlignment="1">
      <alignment horizontal="right"/>
    </xf>
    <xf numFmtId="164" fontId="0" fillId="3" borderId="0" xfId="0" applyNumberFormat="1" applyFont="1" applyFill="1" applyAlignment="1">
      <alignment horizontal="center"/>
    </xf>
    <xf numFmtId="0" fontId="0" fillId="2" borderId="1" xfId="0" applyFont="1" applyFill="1" applyBorder="1" applyAlignment="1">
      <alignment horizontal="center" vertical="top"/>
    </xf>
    <xf numFmtId="0" fontId="0" fillId="2" borderId="1" xfId="0" applyFont="1" applyFill="1" applyBorder="1" applyAlignment="1">
      <alignment horizontal="center" wrapText="1"/>
    </xf>
    <xf numFmtId="164" fontId="14" fillId="3" borderId="0" xfId="0" applyNumberFormat="1" applyFont="1" applyFill="1" applyAlignment="1">
      <alignment horizontal="center"/>
    </xf>
    <xf numFmtId="0" fontId="0" fillId="3" borderId="1" xfId="0" applyFont="1" applyFill="1" applyBorder="1"/>
    <xf numFmtId="0" fontId="5" fillId="3" borderId="1" xfId="0" applyFont="1" applyFill="1" applyBorder="1"/>
    <xf numFmtId="0" fontId="13" fillId="3" borderId="0" xfId="0" applyFont="1" applyFill="1"/>
    <xf numFmtId="0" fontId="5" fillId="3" borderId="1" xfId="0" applyFont="1" applyFill="1" applyBorder="1" applyAlignment="1">
      <alignment vertical="center" wrapText="1"/>
    </xf>
    <xf numFmtId="0" fontId="13" fillId="3" borderId="0" xfId="0" applyFont="1" applyFill="1" applyAlignment="1">
      <alignment horizontal="right"/>
    </xf>
    <xf numFmtId="0" fontId="5" fillId="3" borderId="0" xfId="0" applyFont="1" applyFill="1" applyAlignment="1">
      <alignment vertical="center" wrapText="1"/>
    </xf>
    <xf numFmtId="0" fontId="27" fillId="3" borderId="1" xfId="0" applyFont="1" applyFill="1" applyBorder="1"/>
    <xf numFmtId="164" fontId="28" fillId="2" borderId="1" xfId="0" applyNumberFormat="1" applyFont="1" applyFill="1" applyBorder="1" applyAlignment="1">
      <alignment horizontal="left"/>
    </xf>
    <xf numFmtId="0" fontId="14" fillId="3" borderId="9" xfId="0" applyFont="1" applyFill="1" applyBorder="1" applyAlignment="1">
      <alignment horizontal="right"/>
    </xf>
    <xf numFmtId="0" fontId="14" fillId="3" borderId="8" xfId="0" applyFont="1" applyFill="1" applyBorder="1" applyAlignment="1">
      <alignment horizontal="right"/>
    </xf>
    <xf numFmtId="0" fontId="3" fillId="3" borderId="2" xfId="0" applyFont="1" applyFill="1" applyBorder="1" applyAlignment="1">
      <alignment horizontal="left"/>
    </xf>
    <xf numFmtId="0" fontId="0" fillId="3" borderId="0" xfId="0" applyFont="1" applyFill="1" applyBorder="1"/>
    <xf numFmtId="0" fontId="3" fillId="0" borderId="1" xfId="0" applyFont="1" applyFill="1" applyBorder="1" applyAlignment="1">
      <alignment horizontal="right" wrapText="1"/>
    </xf>
    <xf numFmtId="0" fontId="3" fillId="5" borderId="1" xfId="0" applyFont="1" applyFill="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left"/>
    </xf>
    <xf numFmtId="0" fontId="23" fillId="0" borderId="0" xfId="0" applyFont="1" applyFill="1" applyBorder="1"/>
    <xf numFmtId="0" fontId="7" fillId="3" borderId="0" xfId="0" applyFont="1" applyFill="1" applyAlignment="1">
      <alignment vertical="top"/>
    </xf>
    <xf numFmtId="0" fontId="2" fillId="0" borderId="0" xfId="0" applyFont="1" applyAlignment="1">
      <alignment wrapText="1"/>
    </xf>
    <xf numFmtId="0" fontId="16" fillId="0" borderId="5" xfId="0" applyFont="1" applyBorder="1"/>
    <xf numFmtId="0" fontId="16" fillId="0" borderId="3" xfId="0" applyFont="1" applyBorder="1"/>
    <xf numFmtId="0" fontId="16" fillId="0" borderId="6" xfId="0" applyFont="1" applyBorder="1"/>
    <xf numFmtId="0" fontId="16" fillId="0" borderId="0" xfId="0" applyFont="1"/>
    <xf numFmtId="0" fontId="10" fillId="0" borderId="0" xfId="0" applyFont="1" applyAlignment="1">
      <alignment vertical="top"/>
    </xf>
    <xf numFmtId="0" fontId="10" fillId="0" borderId="0" xfId="0" applyFont="1"/>
    <xf numFmtId="0" fontId="0" fillId="5" borderId="0" xfId="0" applyFill="1"/>
    <xf numFmtId="0" fontId="10" fillId="0" borderId="0" xfId="0" applyFont="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0" xfId="0" applyFont="1" applyFill="1" applyAlignment="1"/>
    <xf numFmtId="0" fontId="3" fillId="0" borderId="0" xfId="0" applyFont="1" applyFill="1" applyBorder="1" applyAlignment="1" applyProtection="1">
      <alignment wrapText="1"/>
      <protection locked="0"/>
    </xf>
    <xf numFmtId="0" fontId="3" fillId="0" borderId="0" xfId="0" applyFont="1" applyFill="1" applyAlignment="1">
      <alignment horizontal="left"/>
    </xf>
    <xf numFmtId="0" fontId="3" fillId="2" borderId="0" xfId="0" applyFont="1" applyFill="1" applyAlignment="1"/>
    <xf numFmtId="0" fontId="3" fillId="9" borderId="0" xfId="0" applyFont="1" applyFill="1" applyAlignment="1"/>
    <xf numFmtId="0" fontId="3" fillId="4" borderId="0" xfId="0" applyFont="1" applyFill="1" applyAlignment="1"/>
    <xf numFmtId="0" fontId="3" fillId="0" borderId="0" xfId="0" applyFont="1" applyFill="1" applyBorder="1" applyAlignment="1">
      <alignment vertical="center" wrapText="1"/>
    </xf>
    <xf numFmtId="0" fontId="3" fillId="8" borderId="0" xfId="0" applyFont="1" applyFill="1" applyAlignment="1"/>
    <xf numFmtId="165" fontId="3" fillId="0" borderId="0" xfId="1" applyNumberFormat="1" applyFont="1" applyFill="1" applyBorder="1" applyAlignment="1" applyProtection="1">
      <alignment vertical="center"/>
      <protection locked="0"/>
    </xf>
    <xf numFmtId="0" fontId="3" fillId="0" borderId="0" xfId="0" applyFont="1" applyFill="1" applyBorder="1" applyAlignment="1">
      <alignment horizontal="right"/>
    </xf>
    <xf numFmtId="7" fontId="3" fillId="0" borderId="0" xfId="1" applyNumberFormat="1" applyFont="1" applyFill="1" applyBorder="1" applyAlignment="1">
      <alignment horizontal="left" indent="1"/>
    </xf>
    <xf numFmtId="0" fontId="3" fillId="5" borderId="0" xfId="0" applyFont="1" applyFill="1" applyBorder="1"/>
    <xf numFmtId="3" fontId="3" fillId="5" borderId="0" xfId="0" applyNumberFormat="1" applyFont="1" applyFill="1" applyBorder="1" applyAlignment="1">
      <alignment horizontal="right"/>
    </xf>
    <xf numFmtId="7" fontId="3" fillId="5" borderId="0" xfId="1" applyNumberFormat="1" applyFont="1" applyFill="1" applyBorder="1" applyAlignment="1">
      <alignment horizontal="left" indent="1"/>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0" fontId="29" fillId="0" borderId="0" xfId="0" applyFont="1" applyFill="1" applyBorder="1"/>
    <xf numFmtId="0" fontId="29" fillId="0" borderId="1" xfId="0" applyFont="1" applyFill="1" applyBorder="1"/>
    <xf numFmtId="0" fontId="29" fillId="0" borderId="1" xfId="0" applyFont="1" applyFill="1" applyBorder="1" applyAlignment="1">
      <alignment horizontal="center"/>
    </xf>
    <xf numFmtId="0" fontId="30" fillId="0" borderId="0" xfId="0" applyFont="1" applyFill="1" applyBorder="1"/>
    <xf numFmtId="0" fontId="30" fillId="0" borderId="0" xfId="0" applyFont="1" applyFill="1"/>
    <xf numFmtId="0" fontId="30" fillId="0" borderId="0" xfId="0" applyFont="1" applyFill="1" applyAlignment="1"/>
    <xf numFmtId="0" fontId="3" fillId="9" borderId="1" xfId="0" applyFont="1" applyFill="1" applyBorder="1" applyAlignment="1">
      <alignment horizontal="center"/>
    </xf>
    <xf numFmtId="1" fontId="3" fillId="2" borderId="1" xfId="1" applyNumberFormat="1" applyFont="1" applyFill="1" applyBorder="1" applyAlignment="1">
      <alignment horizontal="center"/>
    </xf>
    <xf numFmtId="164" fontId="3" fillId="2" borderId="1" xfId="0" applyNumberFormat="1" applyFont="1" applyFill="1" applyBorder="1" applyAlignment="1">
      <alignment horizontal="center"/>
    </xf>
    <xf numFmtId="7" fontId="3" fillId="2" borderId="1" xfId="1" applyNumberFormat="1" applyFont="1" applyFill="1" applyBorder="1" applyAlignment="1">
      <alignment horizontal="left"/>
    </xf>
    <xf numFmtId="7" fontId="3" fillId="2" borderId="1" xfId="1" applyNumberFormat="1" applyFont="1" applyFill="1" applyBorder="1" applyAlignment="1">
      <alignment horizontal="left" indent="1"/>
    </xf>
    <xf numFmtId="8" fontId="22" fillId="2" borderId="1" xfId="0" applyNumberFormat="1" applyFont="1" applyFill="1" applyBorder="1" applyAlignment="1">
      <alignment horizontal="center"/>
    </xf>
    <xf numFmtId="7" fontId="23"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8" fontId="23" fillId="2" borderId="1" xfId="0" applyNumberFormat="1" applyFont="1" applyFill="1" applyBorder="1" applyAlignment="1">
      <alignment horizontal="center"/>
    </xf>
    <xf numFmtId="164" fontId="3" fillId="2" borderId="1" xfId="0" applyNumberFormat="1" applyFont="1" applyFill="1" applyBorder="1" applyAlignment="1">
      <alignment horizontal="left" indent="1"/>
    </xf>
    <xf numFmtId="164" fontId="3" fillId="2" borderId="1" xfId="1" applyNumberFormat="1" applyFont="1" applyFill="1" applyBorder="1" applyAlignment="1">
      <alignment horizontal="left" indent="1"/>
    </xf>
    <xf numFmtId="164" fontId="3" fillId="2" borderId="10" xfId="1" applyNumberFormat="1" applyFont="1" applyFill="1" applyBorder="1" applyAlignment="1">
      <alignment horizontal="left" indent="1"/>
    </xf>
    <xf numFmtId="7" fontId="3" fillId="2" borderId="1" xfId="0" applyNumberFormat="1" applyFont="1" applyFill="1" applyBorder="1" applyAlignment="1">
      <alignment horizontal="left"/>
    </xf>
    <xf numFmtId="164" fontId="3" fillId="2" borderId="1" xfId="0" applyNumberFormat="1" applyFont="1" applyFill="1" applyBorder="1" applyAlignment="1">
      <alignment horizontal="left"/>
    </xf>
    <xf numFmtId="0" fontId="22" fillId="9" borderId="1" xfId="0" applyFont="1" applyFill="1" applyBorder="1" applyAlignment="1">
      <alignment horizontal="center"/>
    </xf>
    <xf numFmtId="164" fontId="3" fillId="4" borderId="1" xfId="1" applyNumberFormat="1" applyFont="1" applyFill="1" applyBorder="1" applyAlignment="1">
      <alignment horizontal="center"/>
    </xf>
    <xf numFmtId="0" fontId="3" fillId="4" borderId="1" xfId="0" applyFont="1" applyFill="1" applyBorder="1" applyAlignment="1">
      <alignment horizontal="center" vertical="center"/>
    </xf>
    <xf numFmtId="3" fontId="3" fillId="4" borderId="1" xfId="0" applyNumberFormat="1" applyFont="1" applyFill="1" applyBorder="1" applyAlignment="1">
      <alignment horizontal="center"/>
    </xf>
    <xf numFmtId="8" fontId="23" fillId="5" borderId="0" xfId="0" applyNumberFormat="1" applyFont="1" applyFill="1" applyBorder="1" applyAlignment="1">
      <alignment horizontal="center"/>
    </xf>
    <xf numFmtId="0" fontId="23" fillId="5" borderId="0" xfId="0" applyFont="1" applyFill="1" applyBorder="1" applyAlignment="1">
      <alignment horizontal="center"/>
    </xf>
    <xf numFmtId="8" fontId="23" fillId="11" borderId="1" xfId="0" applyNumberFormat="1" applyFont="1" applyFill="1" applyBorder="1" applyAlignment="1">
      <alignment horizontal="center"/>
    </xf>
    <xf numFmtId="0" fontId="23" fillId="11" borderId="1" xfId="0"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horizontal="left" vertical="top" wrapText="1"/>
    </xf>
    <xf numFmtId="0" fontId="0" fillId="0" borderId="8" xfId="0" applyBorder="1" applyAlignment="1">
      <alignment horizontal="center" wrapText="1"/>
    </xf>
    <xf numFmtId="0" fontId="10" fillId="0" borderId="8" xfId="0" applyFont="1" applyBorder="1" applyAlignment="1">
      <alignment horizontal="center" vertical="top"/>
    </xf>
    <xf numFmtId="0" fontId="10" fillId="0" borderId="0" xfId="0" applyFont="1" applyAlignment="1">
      <alignment horizontal="center" vertical="top"/>
    </xf>
    <xf numFmtId="0" fontId="0" fillId="0" borderId="0" xfId="0" applyAlignment="1">
      <alignment horizontal="left" vertical="center" wrapText="1"/>
    </xf>
    <xf numFmtId="0" fontId="2" fillId="0" borderId="0" xfId="0" applyFont="1" applyAlignment="1">
      <alignment horizontal="left" wrapText="1"/>
    </xf>
    <xf numFmtId="0" fontId="16" fillId="0" borderId="8" xfId="0" applyFont="1" applyBorder="1" applyAlignment="1">
      <alignment horizontal="center"/>
    </xf>
    <xf numFmtId="0" fontId="16" fillId="0" borderId="0" xfId="0" applyFont="1" applyAlignment="1">
      <alignment horizontal="center"/>
    </xf>
    <xf numFmtId="0" fontId="7" fillId="2" borderId="0" xfId="0" applyFont="1" applyFill="1" applyAlignment="1">
      <alignment horizontal="left" vertical="top"/>
    </xf>
    <xf numFmtId="0" fontId="7" fillId="0" borderId="0" xfId="0" applyFont="1" applyAlignment="1">
      <alignment horizontal="center"/>
    </xf>
    <xf numFmtId="0" fontId="7" fillId="4" borderId="0" xfId="0" applyFont="1" applyFill="1" applyAlignment="1">
      <alignment horizontal="left" vertical="top"/>
    </xf>
    <xf numFmtId="0" fontId="16" fillId="3"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6" xfId="0" applyFont="1" applyFill="1" applyBorder="1" applyAlignment="1">
      <alignment horizontal="center" vertical="center" wrapText="1"/>
    </xf>
    <xf numFmtId="164" fontId="16" fillId="2" borderId="5" xfId="1" applyNumberFormat="1" applyFont="1" applyFill="1" applyBorder="1" applyAlignment="1">
      <alignment horizontal="center"/>
    </xf>
    <xf numFmtId="164" fontId="16" fillId="2" borderId="6" xfId="1" applyNumberFormat="1" applyFont="1" applyFill="1" applyBorder="1" applyAlignment="1">
      <alignment horizontal="center"/>
    </xf>
    <xf numFmtId="164" fontId="16" fillId="2" borderId="5" xfId="0" applyNumberFormat="1" applyFont="1" applyFill="1" applyBorder="1" applyAlignment="1">
      <alignment horizontal="center"/>
    </xf>
    <xf numFmtId="164" fontId="16" fillId="2" borderId="6" xfId="0" applyNumberFormat="1" applyFont="1" applyFill="1" applyBorder="1" applyAlignment="1">
      <alignment horizontal="center"/>
    </xf>
    <xf numFmtId="0" fontId="16" fillId="3" borderId="5" xfId="0" applyFont="1" applyFill="1" applyBorder="1" applyAlignment="1">
      <alignment horizontal="center"/>
    </xf>
    <xf numFmtId="0" fontId="16" fillId="3" borderId="3" xfId="0" applyFont="1" applyFill="1" applyBorder="1" applyAlignment="1">
      <alignment horizontal="center"/>
    </xf>
    <xf numFmtId="0" fontId="16" fillId="3" borderId="6" xfId="0" applyFont="1" applyFill="1" applyBorder="1" applyAlignment="1">
      <alignment horizontal="center"/>
    </xf>
    <xf numFmtId="0" fontId="10" fillId="0" borderId="0" xfId="0" applyFont="1" applyAlignment="1">
      <alignment horizontal="center"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0" borderId="5" xfId="0" applyFont="1" applyBorder="1" applyAlignment="1">
      <alignment horizontal="left" vertical="top"/>
    </xf>
    <xf numFmtId="0" fontId="10" fillId="0" borderId="3" xfId="0" applyFont="1" applyBorder="1" applyAlignment="1">
      <alignment horizontal="left" vertical="top"/>
    </xf>
    <xf numFmtId="0" fontId="10" fillId="0" borderId="6" xfId="0" applyFont="1" applyBorder="1" applyAlignment="1">
      <alignment horizontal="left" vertical="top"/>
    </xf>
    <xf numFmtId="0" fontId="12" fillId="3" borderId="0" xfId="0" applyFont="1" applyFill="1" applyAlignment="1">
      <alignment horizontal="center" vertical="center" wrapText="1"/>
    </xf>
    <xf numFmtId="0" fontId="2" fillId="0" borderId="0" xfId="0" applyFont="1" applyAlignment="1">
      <alignment horizontal="left"/>
    </xf>
    <xf numFmtId="0" fontId="10" fillId="0" borderId="0" xfId="0" applyFont="1" applyAlignment="1">
      <alignment horizontal="center"/>
    </xf>
    <xf numFmtId="0" fontId="0" fillId="5" borderId="0" xfId="0" applyFill="1" applyAlignment="1">
      <alignment horizontal="center"/>
    </xf>
    <xf numFmtId="0" fontId="0" fillId="0" borderId="0" xfId="0" applyAlignment="1">
      <alignment horizontal="left" vertical="top"/>
    </xf>
    <xf numFmtId="0" fontId="0" fillId="0" borderId="0" xfId="0" applyAlignment="1">
      <alignment horizontal="left"/>
    </xf>
    <xf numFmtId="0" fontId="0" fillId="0" borderId="8" xfId="0"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6" fillId="0" borderId="5" xfId="0" applyFont="1" applyBorder="1" applyAlignment="1">
      <alignment horizontal="left"/>
    </xf>
    <xf numFmtId="0" fontId="16" fillId="0" borderId="3" xfId="0" applyFont="1" applyBorder="1" applyAlignment="1">
      <alignment horizontal="left"/>
    </xf>
    <xf numFmtId="0" fontId="16" fillId="0" borderId="6" xfId="0" applyFont="1" applyBorder="1" applyAlignment="1">
      <alignment horizontal="left"/>
    </xf>
    <xf numFmtId="0" fontId="16" fillId="4" borderId="5" xfId="0" applyFont="1" applyFill="1" applyBorder="1" applyAlignment="1">
      <alignment horizontal="center"/>
    </xf>
    <xf numFmtId="0" fontId="16" fillId="4" borderId="6" xfId="0" applyFont="1" applyFill="1" applyBorder="1" applyAlignment="1">
      <alignment horizontal="center"/>
    </xf>
    <xf numFmtId="7" fontId="16" fillId="2" borderId="5" xfId="0" applyNumberFormat="1" applyFont="1" applyFill="1" applyBorder="1" applyAlignment="1">
      <alignment horizontal="center"/>
    </xf>
    <xf numFmtId="7" fontId="16" fillId="2" borderId="6" xfId="0" applyNumberFormat="1" applyFont="1" applyFill="1" applyBorder="1" applyAlignment="1">
      <alignment horizontal="center"/>
    </xf>
    <xf numFmtId="0" fontId="23" fillId="0" borderId="1" xfId="0" applyFont="1" applyFill="1" applyBorder="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left" wrapText="1"/>
    </xf>
    <xf numFmtId="0" fontId="3" fillId="11" borderId="1" xfId="0" applyFont="1" applyFill="1" applyBorder="1" applyAlignment="1">
      <alignment horizontal="left"/>
    </xf>
    <xf numFmtId="7" fontId="3" fillId="2" borderId="1" xfId="0" applyNumberFormat="1" applyFont="1" applyFill="1" applyBorder="1" applyAlignment="1">
      <alignment horizontal="center"/>
    </xf>
    <xf numFmtId="0" fontId="23" fillId="0" borderId="16" xfId="0" applyFont="1" applyFill="1" applyBorder="1" applyAlignment="1">
      <alignment horizontal="left"/>
    </xf>
    <xf numFmtId="0" fontId="23" fillId="0" borderId="10" xfId="0" applyFont="1" applyFill="1" applyBorder="1" applyAlignment="1">
      <alignment horizontal="right"/>
    </xf>
    <xf numFmtId="0" fontId="24" fillId="0" borderId="0" xfId="2" applyFont="1" applyFill="1" applyBorder="1" applyAlignment="1">
      <alignment horizontal="center" vertical="center"/>
    </xf>
    <xf numFmtId="0" fontId="25" fillId="0" borderId="0" xfId="2" applyFont="1" applyFill="1" applyBorder="1" applyAlignment="1">
      <alignment horizontal="center" vertical="center"/>
    </xf>
    <xf numFmtId="0" fontId="3" fillId="11" borderId="5" xfId="0" applyFont="1" applyFill="1" applyBorder="1" applyProtection="1">
      <protection locked="0"/>
    </xf>
    <xf numFmtId="0" fontId="3" fillId="11" borderId="6" xfId="0" applyFont="1" applyFill="1" applyBorder="1" applyProtection="1">
      <protection locked="0"/>
    </xf>
    <xf numFmtId="0" fontId="22" fillId="11" borderId="1" xfId="0" applyFont="1" applyFill="1" applyBorder="1" applyAlignment="1" applyProtection="1">
      <alignment horizontal="left"/>
      <protection locked="0"/>
    </xf>
    <xf numFmtId="1" fontId="3" fillId="11" borderId="1" xfId="0" applyNumberFormat="1" applyFont="1" applyFill="1" applyBorder="1"/>
    <xf numFmtId="0" fontId="3" fillId="4" borderId="1" xfId="0" applyFont="1" applyFill="1" applyBorder="1" applyAlignment="1">
      <alignment horizontal="left" wrapText="1"/>
    </xf>
    <xf numFmtId="0" fontId="4" fillId="4" borderId="1" xfId="0" applyFont="1" applyFill="1" applyBorder="1" applyAlignment="1">
      <alignment horizontal="left" wrapText="1"/>
    </xf>
    <xf numFmtId="14" fontId="3" fillId="11" borderId="1" xfId="0" applyNumberFormat="1" applyFont="1" applyFill="1" applyBorder="1" applyAlignment="1">
      <alignment horizontal="left"/>
    </xf>
    <xf numFmtId="0" fontId="3" fillId="0" borderId="1" xfId="0" applyFont="1" applyBorder="1" applyAlignment="1">
      <alignment horizontal="left"/>
    </xf>
    <xf numFmtId="0" fontId="3" fillId="11" borderId="1" xfId="0" applyFont="1" applyFill="1" applyBorder="1" applyAlignment="1" applyProtection="1">
      <alignment horizontal="left"/>
      <protection locked="0"/>
    </xf>
    <xf numFmtId="0" fontId="3" fillId="0" borderId="1" xfId="0" applyFont="1" applyFill="1" applyBorder="1" applyAlignment="1">
      <alignment horizontal="center" wrapText="1"/>
    </xf>
    <xf numFmtId="0" fontId="3" fillId="4" borderId="1" xfId="0" applyFont="1" applyFill="1" applyBorder="1" applyAlignment="1">
      <alignment horizontal="center"/>
    </xf>
    <xf numFmtId="7" fontId="3" fillId="4" borderId="1" xfId="1" applyNumberFormat="1" applyFont="1" applyFill="1" applyBorder="1" applyAlignment="1">
      <alignment horizontal="center"/>
    </xf>
    <xf numFmtId="3" fontId="3" fillId="0" borderId="1" xfId="0" applyNumberFormat="1" applyFont="1" applyFill="1" applyBorder="1" applyAlignment="1">
      <alignment horizontal="right" wrapText="1"/>
    </xf>
    <xf numFmtId="3" fontId="3" fillId="0" borderId="5" xfId="0" applyNumberFormat="1" applyFont="1" applyFill="1" applyBorder="1" applyAlignment="1">
      <alignment horizontal="right"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Fill="1" applyBorder="1" applyAlignment="1">
      <alignment horizontal="right" wrapText="1"/>
    </xf>
    <xf numFmtId="0" fontId="3" fillId="0" borderId="1" xfId="0" applyFont="1" applyFill="1" applyBorder="1" applyAlignment="1">
      <alignment horizontal="center" vertical="center"/>
    </xf>
    <xf numFmtId="3" fontId="3" fillId="0" borderId="10" xfId="0" applyNumberFormat="1" applyFont="1" applyFill="1" applyBorder="1" applyAlignment="1">
      <alignment horizontal="right" wrapText="1"/>
    </xf>
    <xf numFmtId="0" fontId="22" fillId="0" borderId="4" xfId="0" applyFont="1" applyFill="1" applyBorder="1" applyAlignment="1">
      <alignment horizontal="center"/>
    </xf>
    <xf numFmtId="0" fontId="22" fillId="0" borderId="17" xfId="0" applyFont="1" applyFill="1" applyBorder="1" applyAlignment="1">
      <alignment horizontal="center"/>
    </xf>
    <xf numFmtId="0" fontId="22" fillId="0" borderId="10" xfId="0" applyFont="1" applyFill="1" applyBorder="1" applyAlignment="1">
      <alignment horizontal="center"/>
    </xf>
    <xf numFmtId="0" fontId="22" fillId="4" borderId="1" xfId="3" applyFont="1" applyFill="1" applyBorder="1" applyAlignment="1">
      <alignment horizontal="center"/>
    </xf>
    <xf numFmtId="0" fontId="26" fillId="4" borderId="1" xfId="3" applyFont="1" applyFill="1" applyBorder="1" applyAlignment="1">
      <alignment horizontal="center"/>
    </xf>
    <xf numFmtId="14" fontId="3" fillId="4" borderId="1" xfId="0" applyNumberFormat="1" applyFont="1" applyFill="1" applyBorder="1" applyAlignment="1">
      <alignment horizontal="center"/>
    </xf>
    <xf numFmtId="0" fontId="3" fillId="5" borderId="1" xfId="0" applyFont="1" applyFill="1" applyBorder="1" applyAlignment="1">
      <alignment horizontal="center" vertical="center"/>
    </xf>
    <xf numFmtId="0" fontId="3" fillId="4" borderId="1" xfId="0" applyFont="1" applyFill="1" applyBorder="1" applyAlignment="1">
      <alignment horizontal="center" wrapText="1"/>
    </xf>
    <xf numFmtId="0" fontId="29" fillId="0" borderId="1" xfId="0" applyFont="1" applyFill="1" applyBorder="1" applyAlignment="1">
      <alignment horizontal="left"/>
    </xf>
    <xf numFmtId="0" fontId="22" fillId="0" borderId="0" xfId="0" applyFont="1" applyFill="1" applyBorder="1" applyAlignment="1">
      <alignment horizontal="center"/>
    </xf>
    <xf numFmtId="0" fontId="22" fillId="0" borderId="11" xfId="0" applyFont="1" applyFill="1" applyBorder="1" applyAlignment="1">
      <alignment horizontal="center"/>
    </xf>
    <xf numFmtId="0" fontId="22" fillId="0" borderId="12" xfId="0" applyFont="1" applyFill="1" applyBorder="1" applyAlignment="1">
      <alignment horizontal="center"/>
    </xf>
    <xf numFmtId="0" fontId="22" fillId="0" borderId="8" xfId="0" applyFont="1" applyFill="1" applyBorder="1" applyAlignment="1">
      <alignment horizontal="center"/>
    </xf>
    <xf numFmtId="0" fontId="22" fillId="0" borderId="9" xfId="0" applyFont="1" applyFill="1" applyBorder="1" applyAlignment="1">
      <alignment horizontal="center"/>
    </xf>
    <xf numFmtId="0" fontId="22" fillId="0" borderId="13" xfId="0" applyFont="1" applyFill="1" applyBorder="1" applyAlignment="1">
      <alignment horizontal="center"/>
    </xf>
    <xf numFmtId="0" fontId="22" fillId="0" borderId="14" xfId="0" applyFont="1" applyFill="1" applyBorder="1" applyAlignment="1">
      <alignment horizontal="center"/>
    </xf>
    <xf numFmtId="3" fontId="3" fillId="0" borderId="3" xfId="0" applyNumberFormat="1" applyFont="1" applyFill="1" applyBorder="1" applyAlignment="1">
      <alignment horizontal="right" wrapText="1"/>
    </xf>
    <xf numFmtId="3" fontId="3" fillId="0" borderId="6" xfId="0" applyNumberFormat="1" applyFont="1" applyFill="1" applyBorder="1" applyAlignment="1">
      <alignment horizontal="right" wrapText="1"/>
    </xf>
    <xf numFmtId="0" fontId="22" fillId="0" borderId="1" xfId="0" applyFont="1" applyFill="1" applyBorder="1" applyAlignment="1">
      <alignment horizontal="center"/>
    </xf>
    <xf numFmtId="14" fontId="22" fillId="0" borderId="1" xfId="0" applyNumberFormat="1" applyFont="1" applyFill="1" applyBorder="1" applyAlignment="1">
      <alignment horizontal="center"/>
    </xf>
    <xf numFmtId="0" fontId="22" fillId="0" borderId="15" xfId="0" applyFont="1" applyFill="1" applyBorder="1" applyAlignment="1">
      <alignment horizontal="center"/>
    </xf>
    <xf numFmtId="0" fontId="22" fillId="0" borderId="16" xfId="0" applyFont="1" applyFill="1" applyBorder="1" applyAlignment="1">
      <alignment horizontal="center"/>
    </xf>
    <xf numFmtId="0" fontId="0" fillId="3" borderId="1" xfId="0" applyFont="1" applyFill="1" applyBorder="1" applyAlignment="1">
      <alignment horizontal="right"/>
    </xf>
    <xf numFmtId="0" fontId="14" fillId="3" borderId="0" xfId="0" applyFont="1" applyFill="1" applyBorder="1" applyAlignment="1">
      <alignment horizontal="center"/>
    </xf>
    <xf numFmtId="164" fontId="0" fillId="2" borderId="4" xfId="0" applyNumberFormat="1" applyFont="1" applyFill="1" applyBorder="1" applyAlignment="1">
      <alignment horizontal="center"/>
    </xf>
    <xf numFmtId="164" fontId="0" fillId="2" borderId="10" xfId="0" applyNumberFormat="1" applyFont="1" applyFill="1" applyBorder="1" applyAlignment="1">
      <alignment horizontal="center"/>
    </xf>
    <xf numFmtId="0" fontId="14" fillId="3" borderId="1" xfId="0" applyFont="1" applyFill="1" applyBorder="1" applyAlignment="1">
      <alignment horizontal="right"/>
    </xf>
    <xf numFmtId="0" fontId="0" fillId="3" borderId="4" xfId="0" applyFont="1" applyFill="1" applyBorder="1" applyAlignment="1">
      <alignment horizontal="center" wrapText="1"/>
    </xf>
    <xf numFmtId="0" fontId="0" fillId="3" borderId="10" xfId="0" applyFont="1" applyFill="1" applyBorder="1" applyAlignment="1">
      <alignment horizontal="center" wrapText="1"/>
    </xf>
    <xf numFmtId="0" fontId="0" fillId="3" borderId="5" xfId="0" applyFont="1" applyFill="1" applyBorder="1" applyAlignment="1">
      <alignment horizontal="right"/>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F99"/>
      <color rgb="FFE6E6E6"/>
      <color rgb="FFCCFF66"/>
      <color rgb="FF99C9F9"/>
      <color rgb="FFEDC5B5"/>
      <color rgb="FF75B6F7"/>
      <color rgb="FF3896F4"/>
      <color rgb="FF74A6F8"/>
      <color rgb="FFB7E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E82"/>
  <sheetViews>
    <sheetView topLeftCell="A53" zoomScale="80" zoomScaleNormal="80" workbookViewId="0">
      <selection activeCell="B53" sqref="B53:L53"/>
    </sheetView>
  </sheetViews>
  <sheetFormatPr defaultRowHeight="15" x14ac:dyDescent="0.25"/>
  <cols>
    <col min="2" max="2" width="13.28515625" customWidth="1"/>
    <col min="3" max="3" width="12.85546875" customWidth="1"/>
    <col min="4" max="4" width="14.85546875" bestFit="1" customWidth="1"/>
    <col min="5" max="5" width="13.5703125" customWidth="1"/>
    <col min="7" max="7" width="13.28515625" customWidth="1"/>
    <col min="8" max="8" width="11.140625" customWidth="1"/>
    <col min="9" max="9" width="14.140625" customWidth="1"/>
    <col min="10" max="10" width="12.28515625" customWidth="1"/>
    <col min="11" max="11" width="16.7109375" customWidth="1"/>
    <col min="12" max="12" width="10.5703125" customWidth="1"/>
  </cols>
  <sheetData>
    <row r="1" spans="1:13" x14ac:dyDescent="0.25">
      <c r="A1" s="195"/>
      <c r="B1" s="195"/>
      <c r="C1" s="195"/>
      <c r="D1" s="195"/>
      <c r="E1" s="195"/>
      <c r="F1" s="195"/>
      <c r="G1" s="195"/>
      <c r="H1" s="195"/>
      <c r="I1" s="195"/>
      <c r="J1" s="195"/>
      <c r="K1" s="195"/>
      <c r="L1" s="195"/>
      <c r="M1" s="195"/>
    </row>
    <row r="2" spans="1:13" x14ac:dyDescent="0.25">
      <c r="A2" s="207" t="s">
        <v>120</v>
      </c>
      <c r="B2" s="207"/>
      <c r="C2" s="207"/>
      <c r="D2" s="207"/>
      <c r="E2" s="207"/>
      <c r="F2" s="207"/>
      <c r="G2" s="207"/>
      <c r="H2" s="207"/>
      <c r="I2" s="207"/>
      <c r="J2" s="207"/>
      <c r="K2" s="207"/>
      <c r="L2" s="207"/>
      <c r="M2" s="207"/>
    </row>
    <row r="3" spans="1:13" ht="10.15" customHeight="1" x14ac:dyDescent="0.25">
      <c r="A3" s="207"/>
      <c r="B3" s="207"/>
      <c r="C3" s="207"/>
      <c r="D3" s="207"/>
      <c r="E3" s="207"/>
      <c r="F3" s="207"/>
      <c r="G3" s="207"/>
      <c r="H3" s="207"/>
      <c r="I3" s="207"/>
      <c r="J3" s="207"/>
      <c r="K3" s="207"/>
      <c r="L3" s="207"/>
      <c r="M3" s="207"/>
    </row>
    <row r="4" spans="1:13" s="5" customFormat="1" ht="45" customHeight="1" x14ac:dyDescent="0.25">
      <c r="A4" s="196"/>
      <c r="B4" s="196"/>
      <c r="C4" s="197" t="s">
        <v>125</v>
      </c>
      <c r="D4" s="197"/>
      <c r="E4" s="197"/>
      <c r="F4" s="197"/>
      <c r="G4" s="197"/>
      <c r="H4" s="197"/>
      <c r="I4" s="197"/>
      <c r="J4" s="197"/>
      <c r="K4" s="197"/>
      <c r="L4" s="197"/>
      <c r="M4" s="197"/>
    </row>
    <row r="5" spans="1:13" s="5" customFormat="1" ht="19.899999999999999" customHeight="1" x14ac:dyDescent="0.25">
      <c r="B5" s="208" t="s">
        <v>61</v>
      </c>
      <c r="C5" s="208"/>
      <c r="D5" s="208"/>
      <c r="E5" s="208"/>
      <c r="F5" s="208"/>
      <c r="G5" s="208"/>
      <c r="H5" s="208"/>
      <c r="I5" s="208"/>
      <c r="J5" s="208"/>
      <c r="K5" s="208"/>
      <c r="L5" s="208"/>
      <c r="M5" s="138"/>
    </row>
    <row r="6" spans="1:13" s="5" customFormat="1" ht="74.45" customHeight="1" x14ac:dyDescent="0.25">
      <c r="B6" s="198" t="s">
        <v>148</v>
      </c>
      <c r="C6" s="198"/>
      <c r="D6" s="198"/>
      <c r="E6" s="198"/>
      <c r="F6" s="198"/>
      <c r="G6" s="198"/>
      <c r="H6" s="198"/>
      <c r="I6" s="198"/>
      <c r="J6" s="198"/>
      <c r="K6" s="198"/>
      <c r="L6" s="198"/>
      <c r="M6" s="4"/>
    </row>
    <row r="7" spans="1:13" s="5" customFormat="1" ht="19.899999999999999" customHeight="1" x14ac:dyDescent="0.25">
      <c r="B7" s="203" t="s">
        <v>62</v>
      </c>
      <c r="C7" s="203"/>
      <c r="D7" s="203"/>
      <c r="E7" s="203"/>
      <c r="F7" s="203"/>
      <c r="G7" s="203"/>
      <c r="H7" s="203"/>
      <c r="I7" s="203"/>
      <c r="J7" s="203"/>
      <c r="K7" s="203"/>
      <c r="L7" s="203"/>
      <c r="M7" s="139"/>
    </row>
    <row r="8" spans="1:13" s="5" customFormat="1" ht="66" customHeight="1" x14ac:dyDescent="0.25">
      <c r="B8" s="198" t="s">
        <v>150</v>
      </c>
      <c r="C8" s="198"/>
      <c r="D8" s="198"/>
      <c r="E8" s="198"/>
      <c r="F8" s="198"/>
      <c r="G8" s="198"/>
      <c r="H8" s="198"/>
      <c r="I8" s="198"/>
      <c r="J8" s="198"/>
      <c r="K8" s="198"/>
      <c r="L8" s="198"/>
      <c r="M8" s="4"/>
    </row>
    <row r="9" spans="1:13" s="5" customFormat="1" ht="19.899999999999999" customHeight="1" x14ac:dyDescent="0.25">
      <c r="B9" s="203" t="s">
        <v>63</v>
      </c>
      <c r="C9" s="203"/>
      <c r="D9" s="203"/>
      <c r="E9" s="203"/>
      <c r="F9" s="203"/>
      <c r="G9" s="203"/>
      <c r="H9" s="203"/>
      <c r="I9" s="203"/>
      <c r="J9" s="203"/>
      <c r="K9" s="203"/>
      <c r="L9" s="203"/>
      <c r="M9" s="139"/>
    </row>
    <row r="10" spans="1:13" s="5" customFormat="1" ht="53.45" customHeight="1" x14ac:dyDescent="0.25">
      <c r="B10" s="198" t="s">
        <v>126</v>
      </c>
      <c r="C10" s="198"/>
      <c r="D10" s="198"/>
      <c r="E10" s="198"/>
      <c r="F10" s="198"/>
      <c r="G10" s="198"/>
      <c r="H10" s="198"/>
      <c r="I10" s="198"/>
      <c r="J10" s="198"/>
      <c r="K10" s="198"/>
      <c r="L10" s="198"/>
      <c r="M10" s="4"/>
    </row>
    <row r="11" spans="1:13" s="5" customFormat="1" ht="53.45" customHeight="1" x14ac:dyDescent="0.25">
      <c r="A11" s="196"/>
      <c r="B11" s="196"/>
      <c r="C11" s="198" t="s">
        <v>168</v>
      </c>
      <c r="D11" s="198"/>
      <c r="E11" s="198"/>
      <c r="F11" s="198"/>
      <c r="G11" s="198"/>
      <c r="H11" s="198"/>
      <c r="I11" s="198"/>
      <c r="J11" s="198"/>
      <c r="K11" s="198"/>
      <c r="L11" s="197"/>
      <c r="M11" s="197"/>
    </row>
    <row r="12" spans="1:13" s="4" customFormat="1" ht="48" customHeight="1" x14ac:dyDescent="0.25">
      <c r="A12" s="197"/>
      <c r="B12" s="197"/>
      <c r="C12" s="198" t="s">
        <v>149</v>
      </c>
      <c r="D12" s="198"/>
      <c r="E12" s="198"/>
      <c r="F12" s="198"/>
      <c r="G12" s="198"/>
      <c r="H12" s="198"/>
      <c r="I12" s="198"/>
      <c r="J12" s="198"/>
      <c r="K12" s="198"/>
      <c r="L12" s="197"/>
      <c r="M12" s="197"/>
    </row>
    <row r="13" spans="1:13" s="5" customFormat="1" ht="19.899999999999999" customHeight="1" x14ac:dyDescent="0.25">
      <c r="B13" s="203" t="s">
        <v>127</v>
      </c>
      <c r="C13" s="203"/>
      <c r="D13" s="203"/>
      <c r="E13" s="203"/>
      <c r="F13" s="203"/>
      <c r="G13" s="203"/>
      <c r="H13" s="203"/>
      <c r="I13" s="203"/>
      <c r="J13" s="203"/>
      <c r="K13" s="203"/>
      <c r="L13" s="203"/>
      <c r="M13" s="139"/>
    </row>
    <row r="14" spans="1:13" s="4" customFormat="1" ht="44.45" customHeight="1" x14ac:dyDescent="0.25">
      <c r="A14" s="134"/>
      <c r="B14" s="198" t="s">
        <v>169</v>
      </c>
      <c r="C14" s="198"/>
      <c r="D14" s="198"/>
      <c r="E14" s="198"/>
      <c r="F14" s="198"/>
      <c r="G14" s="198"/>
      <c r="H14" s="198"/>
      <c r="I14" s="198"/>
      <c r="J14" s="198"/>
      <c r="K14" s="198"/>
      <c r="L14" s="198"/>
    </row>
    <row r="15" spans="1:13" ht="10.15" customHeight="1" x14ac:dyDescent="0.25">
      <c r="A15" s="195"/>
      <c r="B15" s="195"/>
      <c r="C15" s="195"/>
      <c r="D15" s="195"/>
      <c r="E15" s="195"/>
      <c r="F15" s="195"/>
      <c r="G15" s="195"/>
      <c r="H15" s="195"/>
      <c r="I15" s="195"/>
      <c r="J15" s="195"/>
      <c r="K15" s="195"/>
      <c r="L15" s="195"/>
      <c r="M15" s="195"/>
    </row>
    <row r="16" spans="1:13" s="4" customFormat="1" ht="19.899999999999999" customHeight="1" x14ac:dyDescent="0.25">
      <c r="B16" s="206" t="s">
        <v>121</v>
      </c>
      <c r="C16" s="206"/>
      <c r="D16" s="206"/>
      <c r="E16" s="206"/>
      <c r="F16" s="206"/>
      <c r="G16" s="206"/>
      <c r="H16" s="206"/>
      <c r="I16" s="206"/>
      <c r="J16" s="206"/>
      <c r="K16" s="206"/>
      <c r="L16" s="206"/>
      <c r="M16" s="138"/>
    </row>
    <row r="17" spans="2:13" s="4" customFormat="1" ht="60" customHeight="1" x14ac:dyDescent="0.25">
      <c r="B17" s="198" t="s">
        <v>151</v>
      </c>
      <c r="C17" s="198"/>
      <c r="D17" s="198"/>
      <c r="E17" s="198"/>
      <c r="F17" s="198"/>
      <c r="G17" s="198"/>
      <c r="H17" s="198"/>
      <c r="I17" s="198"/>
      <c r="J17" s="198"/>
      <c r="K17" s="198"/>
      <c r="L17" s="198"/>
    </row>
    <row r="18" spans="2:13" s="5" customFormat="1" ht="19.899999999999999" customHeight="1" x14ac:dyDescent="0.25">
      <c r="B18" s="203" t="s">
        <v>139</v>
      </c>
      <c r="C18" s="203"/>
      <c r="D18" s="203"/>
      <c r="E18" s="203"/>
      <c r="F18" s="203"/>
      <c r="G18" s="203"/>
      <c r="H18" s="203"/>
      <c r="I18" s="203"/>
      <c r="J18" s="203"/>
      <c r="K18" s="203"/>
      <c r="L18" s="203"/>
      <c r="M18" s="139"/>
    </row>
    <row r="19" spans="2:13" s="4" customFormat="1" ht="34.9" customHeight="1" x14ac:dyDescent="0.25">
      <c r="B19" s="198" t="s">
        <v>153</v>
      </c>
      <c r="C19" s="198"/>
      <c r="D19" s="198"/>
      <c r="E19" s="198"/>
      <c r="F19" s="198"/>
      <c r="G19" s="198"/>
      <c r="H19" s="198"/>
      <c r="I19" s="198"/>
      <c r="J19" s="198"/>
      <c r="K19" s="198"/>
      <c r="L19" s="198"/>
    </row>
    <row r="20" spans="2:13" s="6" customFormat="1" x14ac:dyDescent="0.25">
      <c r="B20" s="140" t="s">
        <v>122</v>
      </c>
      <c r="C20" s="140"/>
      <c r="D20" s="141"/>
      <c r="E20" s="141"/>
      <c r="F20" s="141"/>
      <c r="G20" s="141"/>
      <c r="H20" s="142"/>
      <c r="I20" s="204"/>
      <c r="J20" s="205"/>
      <c r="K20" s="205"/>
      <c r="L20" s="205"/>
      <c r="M20" s="143"/>
    </row>
    <row r="21" spans="2:13" s="7" customFormat="1" ht="38.25" x14ac:dyDescent="0.2">
      <c r="B21" s="48" t="s">
        <v>66</v>
      </c>
      <c r="C21" s="48" t="s">
        <v>146</v>
      </c>
      <c r="D21" s="48" t="s">
        <v>68</v>
      </c>
      <c r="E21" s="49" t="s">
        <v>69</v>
      </c>
      <c r="F21" s="48" t="s">
        <v>70</v>
      </c>
      <c r="G21" s="49" t="s">
        <v>71</v>
      </c>
      <c r="H21" s="48" t="s">
        <v>72</v>
      </c>
      <c r="I21" s="204"/>
      <c r="J21" s="205"/>
      <c r="K21" s="205"/>
      <c r="L21" s="205"/>
    </row>
    <row r="22" spans="2:13" s="8" customFormat="1" ht="26.25" x14ac:dyDescent="0.25">
      <c r="B22" s="33" t="s">
        <v>75</v>
      </c>
      <c r="C22" s="33" t="s">
        <v>76</v>
      </c>
      <c r="D22" s="33" t="s">
        <v>77</v>
      </c>
      <c r="E22" s="34">
        <v>25</v>
      </c>
      <c r="F22" s="33" t="s">
        <v>78</v>
      </c>
      <c r="G22" s="34">
        <v>3.5</v>
      </c>
      <c r="H22" s="36">
        <v>128.75</v>
      </c>
      <c r="I22" s="204"/>
      <c r="J22" s="205"/>
      <c r="K22" s="205"/>
      <c r="L22" s="205"/>
    </row>
    <row r="23" spans="2:13" ht="9" customHeight="1" x14ac:dyDescent="0.25">
      <c r="B23" s="195"/>
      <c r="C23" s="195"/>
      <c r="D23" s="195"/>
      <c r="E23" s="195"/>
      <c r="F23" s="195"/>
      <c r="G23" s="195"/>
      <c r="H23" s="195"/>
      <c r="I23" s="195"/>
      <c r="J23" s="195"/>
      <c r="K23" s="195"/>
      <c r="L23" s="195"/>
      <c r="M23" s="144"/>
    </row>
    <row r="24" spans="2:13" x14ac:dyDescent="0.25">
      <c r="B24" s="222" t="s">
        <v>123</v>
      </c>
      <c r="C24" s="223"/>
      <c r="D24" s="223"/>
      <c r="E24" s="223"/>
      <c r="F24" s="223"/>
      <c r="G24" s="224"/>
      <c r="H24" s="200"/>
      <c r="I24" s="201"/>
      <c r="J24" s="201"/>
      <c r="K24" s="201"/>
      <c r="L24" s="201"/>
      <c r="M24" s="144"/>
    </row>
    <row r="25" spans="2:13" ht="51.75" x14ac:dyDescent="0.25">
      <c r="B25" s="50" t="s">
        <v>79</v>
      </c>
      <c r="C25" s="51" t="s">
        <v>0</v>
      </c>
      <c r="D25" s="50" t="s">
        <v>80</v>
      </c>
      <c r="E25" s="50" t="s">
        <v>81</v>
      </c>
      <c r="F25" s="50" t="s">
        <v>82</v>
      </c>
      <c r="G25" s="51" t="s">
        <v>73</v>
      </c>
      <c r="H25" s="200"/>
      <c r="I25" s="201"/>
      <c r="J25" s="201"/>
      <c r="K25" s="201"/>
      <c r="L25" s="201"/>
      <c r="M25" s="144"/>
    </row>
    <row r="26" spans="2:13" x14ac:dyDescent="0.25">
      <c r="B26" s="37" t="s">
        <v>141</v>
      </c>
      <c r="C26" s="18" t="s">
        <v>142</v>
      </c>
      <c r="D26" s="19">
        <v>25</v>
      </c>
      <c r="E26" s="9">
        <f>(D26*0.14)</f>
        <v>3.5</v>
      </c>
      <c r="F26" s="10">
        <v>128.75</v>
      </c>
      <c r="G26" s="38">
        <f>(D26+E26)*F26</f>
        <v>3669.38</v>
      </c>
      <c r="H26" s="200"/>
      <c r="I26" s="201"/>
      <c r="J26" s="201"/>
      <c r="K26" s="201"/>
      <c r="L26" s="201"/>
      <c r="M26" s="144"/>
    </row>
    <row r="27" spans="2:13" ht="10.15" customHeight="1" x14ac:dyDescent="0.25">
      <c r="B27" s="227"/>
      <c r="C27" s="227"/>
      <c r="D27" s="227"/>
      <c r="E27" s="227"/>
      <c r="F27" s="227"/>
      <c r="G27" s="227"/>
      <c r="H27" s="227"/>
      <c r="I27" s="227"/>
      <c r="J27" s="227"/>
      <c r="K27" s="227"/>
      <c r="L27" s="227"/>
      <c r="M27" s="145"/>
    </row>
    <row r="28" spans="2:13" s="66" customFormat="1" ht="36.6" customHeight="1" x14ac:dyDescent="0.25">
      <c r="B28" s="202" t="s">
        <v>152</v>
      </c>
      <c r="C28" s="202"/>
      <c r="D28" s="202"/>
      <c r="E28" s="202"/>
      <c r="F28" s="202"/>
      <c r="G28" s="202"/>
      <c r="H28" s="202"/>
      <c r="I28" s="202"/>
      <c r="J28" s="202"/>
      <c r="K28" s="202"/>
      <c r="L28" s="202"/>
    </row>
    <row r="29" spans="2:13" x14ac:dyDescent="0.25">
      <c r="B29" s="140" t="s">
        <v>122</v>
      </c>
      <c r="C29" s="141"/>
      <c r="D29" s="141"/>
      <c r="E29" s="141"/>
      <c r="F29" s="141"/>
      <c r="G29" s="141"/>
      <c r="H29" s="141"/>
      <c r="I29" s="141"/>
      <c r="J29" s="142"/>
      <c r="K29" s="204"/>
      <c r="L29" s="205"/>
      <c r="M29" s="143"/>
    </row>
    <row r="30" spans="2:13" ht="38.25" x14ac:dyDescent="0.25">
      <c r="B30" s="49" t="s">
        <v>63</v>
      </c>
      <c r="C30" s="49" t="s">
        <v>65</v>
      </c>
      <c r="D30" s="48" t="s">
        <v>66</v>
      </c>
      <c r="E30" s="48" t="s">
        <v>146</v>
      </c>
      <c r="F30" s="48" t="s">
        <v>68</v>
      </c>
      <c r="G30" s="49" t="s">
        <v>69</v>
      </c>
      <c r="H30" s="48" t="s">
        <v>70</v>
      </c>
      <c r="I30" s="49" t="s">
        <v>71</v>
      </c>
      <c r="J30" s="48" t="s">
        <v>72</v>
      </c>
      <c r="K30" s="204"/>
      <c r="L30" s="205"/>
    </row>
    <row r="31" spans="2:13" ht="26.25" x14ac:dyDescent="0.25">
      <c r="B31" s="34">
        <v>0</v>
      </c>
      <c r="C31" s="34">
        <v>64874.080000000002</v>
      </c>
      <c r="D31" s="33" t="s">
        <v>75</v>
      </c>
      <c r="E31" s="39" t="s">
        <v>76</v>
      </c>
      <c r="F31" s="39" t="s">
        <v>77</v>
      </c>
      <c r="G31" s="40">
        <v>22</v>
      </c>
      <c r="H31" s="39" t="s">
        <v>78</v>
      </c>
      <c r="I31" s="40">
        <v>3.08</v>
      </c>
      <c r="J31" s="41">
        <v>158</v>
      </c>
      <c r="K31" s="204"/>
      <c r="L31" s="205"/>
    </row>
    <row r="32" spans="2:13" ht="26.25" x14ac:dyDescent="0.25">
      <c r="B32" s="43"/>
      <c r="C32" s="43"/>
      <c r="D32" s="42"/>
      <c r="E32" s="44" t="s">
        <v>76</v>
      </c>
      <c r="F32" s="45" t="s">
        <v>83</v>
      </c>
      <c r="G32" s="46">
        <v>25</v>
      </c>
      <c r="H32" s="45" t="s">
        <v>78</v>
      </c>
      <c r="I32" s="46">
        <v>3.5</v>
      </c>
      <c r="J32" s="47">
        <v>32</v>
      </c>
      <c r="K32" s="204"/>
      <c r="L32" s="205"/>
    </row>
    <row r="33" spans="2:13" ht="10.15" customHeight="1" x14ac:dyDescent="0.25">
      <c r="B33" s="227"/>
      <c r="C33" s="227"/>
      <c r="D33" s="227"/>
      <c r="E33" s="227"/>
      <c r="F33" s="227"/>
      <c r="G33" s="227"/>
      <c r="H33" s="227"/>
      <c r="I33" s="227"/>
      <c r="J33" s="227"/>
      <c r="K33" s="227"/>
      <c r="L33" s="227"/>
      <c r="M33" s="145"/>
    </row>
    <row r="34" spans="2:13" x14ac:dyDescent="0.25">
      <c r="B34" s="222" t="s">
        <v>123</v>
      </c>
      <c r="C34" s="223"/>
      <c r="D34" s="223"/>
      <c r="E34" s="223"/>
      <c r="F34" s="223"/>
      <c r="G34" s="224"/>
      <c r="H34" s="200"/>
      <c r="I34" s="201"/>
      <c r="J34" s="201"/>
      <c r="K34" s="201"/>
      <c r="L34" s="201"/>
      <c r="M34" s="144"/>
    </row>
    <row r="35" spans="2:13" ht="51.75" x14ac:dyDescent="0.25">
      <c r="B35" s="50" t="s">
        <v>79</v>
      </c>
      <c r="C35" s="51" t="s">
        <v>0</v>
      </c>
      <c r="D35" s="50" t="s">
        <v>80</v>
      </c>
      <c r="E35" s="50" t="s">
        <v>81</v>
      </c>
      <c r="F35" s="50" t="s">
        <v>82</v>
      </c>
      <c r="G35" s="51" t="s">
        <v>73</v>
      </c>
      <c r="H35" s="200"/>
      <c r="I35" s="201"/>
      <c r="J35" s="201"/>
      <c r="K35" s="201"/>
      <c r="L35" s="201"/>
      <c r="M35" s="144"/>
    </row>
    <row r="36" spans="2:13" x14ac:dyDescent="0.25">
      <c r="B36" s="37" t="s">
        <v>141</v>
      </c>
      <c r="C36" s="18" t="s">
        <v>143</v>
      </c>
      <c r="D36" s="19">
        <v>22</v>
      </c>
      <c r="E36" s="19">
        <f>(D36*0.14)</f>
        <v>3.08</v>
      </c>
      <c r="F36" s="10">
        <v>158</v>
      </c>
      <c r="G36" s="52">
        <f>(D36+E36)*F36</f>
        <v>3962.64</v>
      </c>
      <c r="H36" s="200"/>
      <c r="I36" s="201"/>
      <c r="J36" s="201"/>
      <c r="K36" s="201"/>
      <c r="L36" s="201"/>
      <c r="M36" s="144"/>
    </row>
    <row r="37" spans="2:13" x14ac:dyDescent="0.25">
      <c r="B37" s="37" t="s">
        <v>141</v>
      </c>
      <c r="C37" s="18" t="s">
        <v>142</v>
      </c>
      <c r="D37" s="19">
        <v>25</v>
      </c>
      <c r="E37" s="19">
        <f>(D36*0.14)</f>
        <v>3.08</v>
      </c>
      <c r="F37" s="10">
        <v>32</v>
      </c>
      <c r="G37" s="52">
        <f>(D37+E37)*F37</f>
        <v>898.56</v>
      </c>
      <c r="H37" s="200"/>
      <c r="I37" s="201"/>
      <c r="J37" s="201"/>
      <c r="K37" s="201"/>
      <c r="L37" s="201"/>
      <c r="M37" s="144"/>
    </row>
    <row r="38" spans="2:13" s="146" customFormat="1" ht="11.45" customHeight="1" x14ac:dyDescent="0.25">
      <c r="B38" s="228"/>
      <c r="C38" s="228"/>
      <c r="D38" s="228"/>
      <c r="E38" s="228"/>
      <c r="F38" s="228"/>
      <c r="G38" s="228"/>
      <c r="H38" s="228"/>
      <c r="I38" s="228"/>
      <c r="J38" s="228"/>
      <c r="K38" s="228"/>
      <c r="L38" s="228"/>
    </row>
    <row r="39" spans="2:13" s="5" customFormat="1" ht="17.45" customHeight="1" x14ac:dyDescent="0.25">
      <c r="B39" s="203" t="s">
        <v>85</v>
      </c>
      <c r="C39" s="203"/>
      <c r="D39" s="203"/>
      <c r="E39" s="203"/>
      <c r="F39" s="203"/>
      <c r="G39" s="203"/>
      <c r="H39" s="203"/>
      <c r="I39" s="203"/>
      <c r="J39" s="203"/>
      <c r="K39" s="203"/>
      <c r="L39" s="203"/>
      <c r="M39" s="139"/>
    </row>
    <row r="40" spans="2:13" s="4" customFormat="1" ht="16.149999999999999" customHeight="1" x14ac:dyDescent="0.25">
      <c r="B40" s="198" t="s">
        <v>154</v>
      </c>
      <c r="C40" s="198"/>
      <c r="D40" s="198"/>
      <c r="E40" s="198"/>
      <c r="F40" s="198"/>
      <c r="G40" s="198"/>
      <c r="H40" s="198"/>
      <c r="I40" s="198"/>
      <c r="J40" s="198"/>
      <c r="K40" s="198"/>
      <c r="L40" s="198"/>
    </row>
    <row r="41" spans="2:13" x14ac:dyDescent="0.25">
      <c r="B41" s="234" t="s">
        <v>122</v>
      </c>
      <c r="C41" s="235"/>
      <c r="D41" s="235"/>
      <c r="E41" s="235"/>
      <c r="F41" s="235"/>
      <c r="G41" s="235"/>
      <c r="H41" s="235"/>
      <c r="I41" s="235"/>
      <c r="J41" s="236"/>
      <c r="K41" s="204"/>
      <c r="L41" s="205"/>
      <c r="M41" s="143"/>
    </row>
    <row r="42" spans="2:13" ht="51" x14ac:dyDescent="0.25">
      <c r="B42" s="63" t="s">
        <v>67</v>
      </c>
      <c r="C42" s="63" t="s">
        <v>68</v>
      </c>
      <c r="D42" s="64" t="s">
        <v>69</v>
      </c>
      <c r="E42" s="63" t="s">
        <v>70</v>
      </c>
      <c r="F42" s="64" t="s">
        <v>71</v>
      </c>
      <c r="G42" s="63" t="s">
        <v>72</v>
      </c>
      <c r="H42" s="64" t="s">
        <v>73</v>
      </c>
      <c r="I42" s="64" t="s">
        <v>74</v>
      </c>
      <c r="J42" s="64" t="s">
        <v>84</v>
      </c>
      <c r="K42" s="204"/>
      <c r="L42" s="205"/>
      <c r="M42" s="143"/>
    </row>
    <row r="43" spans="2:13" x14ac:dyDescent="0.25">
      <c r="B43" s="39" t="s">
        <v>76</v>
      </c>
      <c r="C43" s="39" t="s">
        <v>77</v>
      </c>
      <c r="D43" s="53">
        <v>21</v>
      </c>
      <c r="E43" s="54" t="s">
        <v>78</v>
      </c>
      <c r="F43" s="53">
        <v>2.94</v>
      </c>
      <c r="G43" s="54">
        <v>160</v>
      </c>
      <c r="H43" s="53">
        <f>(D43+F43)*G43</f>
        <v>3830.4</v>
      </c>
      <c r="I43" s="53">
        <v>4659.3599999999997</v>
      </c>
      <c r="J43" s="55">
        <v>16</v>
      </c>
      <c r="K43" s="204"/>
      <c r="L43" s="205"/>
      <c r="M43" s="143"/>
    </row>
    <row r="44" spans="2:13" ht="10.15" customHeight="1" x14ac:dyDescent="0.25">
      <c r="B44" s="219"/>
      <c r="C44" s="219"/>
      <c r="D44" s="219"/>
      <c r="E44" s="219"/>
      <c r="F44" s="219"/>
      <c r="G44" s="219"/>
      <c r="H44" s="219"/>
      <c r="I44" s="219"/>
      <c r="J44" s="219"/>
      <c r="K44" s="219"/>
      <c r="L44" s="219"/>
      <c r="M44" s="147"/>
    </row>
    <row r="45" spans="2:13" ht="15" customHeight="1" x14ac:dyDescent="0.25">
      <c r="B45" s="216" t="s">
        <v>110</v>
      </c>
      <c r="C45" s="217"/>
      <c r="D45" s="218"/>
      <c r="E45" s="212">
        <v>0</v>
      </c>
      <c r="F45" s="213"/>
      <c r="G45" s="200"/>
      <c r="H45" s="201"/>
      <c r="I45" s="201"/>
      <c r="J45" s="201"/>
      <c r="K45" s="201"/>
      <c r="L45" s="201"/>
      <c r="M45" s="144"/>
    </row>
    <row r="46" spans="2:13" ht="15" customHeight="1" x14ac:dyDescent="0.25">
      <c r="B46" s="216" t="s">
        <v>104</v>
      </c>
      <c r="C46" s="217"/>
      <c r="D46" s="218"/>
      <c r="E46" s="212">
        <v>0</v>
      </c>
      <c r="F46" s="213"/>
      <c r="G46" s="200"/>
      <c r="H46" s="201"/>
      <c r="I46" s="201"/>
      <c r="J46" s="201"/>
      <c r="K46" s="201"/>
      <c r="L46" s="201"/>
      <c r="M46" s="144"/>
    </row>
    <row r="47" spans="2:13" ht="15" customHeight="1" x14ac:dyDescent="0.25">
      <c r="B47" s="216" t="s">
        <v>111</v>
      </c>
      <c r="C47" s="217"/>
      <c r="D47" s="218"/>
      <c r="E47" s="214">
        <v>0</v>
      </c>
      <c r="F47" s="215"/>
      <c r="G47" s="200"/>
      <c r="H47" s="201"/>
      <c r="I47" s="201"/>
      <c r="J47" s="201"/>
      <c r="K47" s="201"/>
      <c r="L47" s="201"/>
      <c r="M47" s="144"/>
    </row>
    <row r="48" spans="2:13" ht="15" customHeight="1" x14ac:dyDescent="0.25">
      <c r="B48" s="209" t="s">
        <v>112</v>
      </c>
      <c r="C48" s="210"/>
      <c r="D48" s="211"/>
      <c r="E48" s="237">
        <v>16</v>
      </c>
      <c r="F48" s="238"/>
      <c r="G48" s="200"/>
      <c r="H48" s="201"/>
      <c r="I48" s="201"/>
      <c r="J48" s="201"/>
      <c r="K48" s="201"/>
      <c r="L48" s="201"/>
      <c r="M48" s="144"/>
    </row>
    <row r="49" spans="2:31" ht="15" customHeight="1" x14ac:dyDescent="0.25">
      <c r="B49" s="209" t="s">
        <v>113</v>
      </c>
      <c r="C49" s="210"/>
      <c r="D49" s="211"/>
      <c r="E49" s="214">
        <v>0</v>
      </c>
      <c r="F49" s="215"/>
      <c r="G49" s="200"/>
      <c r="H49" s="201"/>
      <c r="I49" s="201"/>
      <c r="J49" s="201"/>
      <c r="K49" s="201"/>
      <c r="L49" s="201"/>
      <c r="M49" s="144"/>
    </row>
    <row r="50" spans="2:31" ht="15" customHeight="1" x14ac:dyDescent="0.25">
      <c r="B50" s="209" t="s">
        <v>114</v>
      </c>
      <c r="C50" s="210"/>
      <c r="D50" s="211"/>
      <c r="E50" s="239">
        <v>0</v>
      </c>
      <c r="F50" s="240"/>
      <c r="G50" s="200"/>
      <c r="H50" s="201"/>
      <c r="I50" s="201"/>
      <c r="J50" s="201"/>
      <c r="K50" s="201"/>
      <c r="L50" s="201"/>
      <c r="M50" s="144"/>
    </row>
    <row r="51" spans="2:31" ht="6.6" customHeight="1" x14ac:dyDescent="0.25">
      <c r="B51" s="225"/>
      <c r="C51" s="225"/>
      <c r="D51" s="225"/>
      <c r="E51" s="225"/>
      <c r="F51" s="225"/>
      <c r="G51" s="225"/>
      <c r="H51" s="225"/>
      <c r="I51" s="225"/>
      <c r="J51" s="225"/>
      <c r="K51" s="225"/>
      <c r="L51" s="225"/>
      <c r="M51" s="144"/>
    </row>
    <row r="52" spans="2:31" s="5" customFormat="1" ht="16.899999999999999" customHeight="1" x14ac:dyDescent="0.25">
      <c r="B52" s="203" t="s">
        <v>140</v>
      </c>
      <c r="C52" s="203"/>
      <c r="D52" s="203"/>
      <c r="E52" s="203"/>
      <c r="F52" s="203"/>
      <c r="G52" s="203"/>
      <c r="H52" s="203"/>
      <c r="I52" s="203"/>
      <c r="J52" s="203"/>
      <c r="K52" s="203"/>
      <c r="L52" s="203"/>
      <c r="M52" s="139"/>
    </row>
    <row r="53" spans="2:31" s="5" customFormat="1" ht="46.9" customHeight="1" x14ac:dyDescent="0.25">
      <c r="B53" s="198" t="s">
        <v>170</v>
      </c>
      <c r="C53" s="198"/>
      <c r="D53" s="198"/>
      <c r="E53" s="198"/>
      <c r="F53" s="198"/>
      <c r="G53" s="198"/>
      <c r="H53" s="198"/>
      <c r="I53" s="198"/>
      <c r="J53" s="198"/>
      <c r="K53" s="198"/>
      <c r="L53" s="198"/>
      <c r="M53" s="4"/>
    </row>
    <row r="54" spans="2:31" x14ac:dyDescent="0.25">
      <c r="B54" s="140" t="s">
        <v>122</v>
      </c>
      <c r="C54" s="141"/>
      <c r="D54" s="141"/>
      <c r="E54" s="141"/>
      <c r="F54" s="141"/>
      <c r="G54" s="141"/>
      <c r="H54" s="141"/>
      <c r="I54" s="142"/>
      <c r="J54" s="204"/>
      <c r="K54" s="205"/>
      <c r="L54" s="205"/>
      <c r="M54" s="143"/>
    </row>
    <row r="55" spans="2:31" ht="38.25" x14ac:dyDescent="0.25">
      <c r="B55" s="48" t="s">
        <v>66</v>
      </c>
      <c r="C55" s="48" t="s">
        <v>146</v>
      </c>
      <c r="D55" s="48" t="s">
        <v>68</v>
      </c>
      <c r="E55" s="49" t="s">
        <v>69</v>
      </c>
      <c r="F55" s="48" t="s">
        <v>70</v>
      </c>
      <c r="G55" s="49" t="s">
        <v>71</v>
      </c>
      <c r="H55" s="48" t="s">
        <v>72</v>
      </c>
      <c r="I55" s="49" t="s">
        <v>73</v>
      </c>
      <c r="J55" s="231"/>
      <c r="K55" s="195"/>
      <c r="L55" s="195"/>
    </row>
    <row r="56" spans="2:31" s="5" customFormat="1" ht="26.25" x14ac:dyDescent="0.25">
      <c r="B56" s="33" t="s">
        <v>75</v>
      </c>
      <c r="C56" s="39" t="s">
        <v>76</v>
      </c>
      <c r="D56" s="39" t="s">
        <v>77</v>
      </c>
      <c r="E56" s="40">
        <v>22</v>
      </c>
      <c r="F56" s="39" t="s">
        <v>78</v>
      </c>
      <c r="G56" s="40">
        <v>3.08</v>
      </c>
      <c r="H56" s="39">
        <v>158</v>
      </c>
      <c r="I56" s="40">
        <f>(E56+G56)*H56</f>
        <v>3962.64</v>
      </c>
      <c r="J56" s="199"/>
      <c r="K56" s="196"/>
      <c r="L56" s="196"/>
    </row>
    <row r="57" spans="2:31" s="5" customFormat="1" x14ac:dyDescent="0.25">
      <c r="B57" s="42"/>
      <c r="C57" s="44" t="s">
        <v>76</v>
      </c>
      <c r="D57" s="41" t="s">
        <v>87</v>
      </c>
      <c r="E57" s="56">
        <v>30</v>
      </c>
      <c r="F57" s="47" t="s">
        <v>78</v>
      </c>
      <c r="G57" s="56">
        <v>4.2</v>
      </c>
      <c r="H57" s="47">
        <v>2</v>
      </c>
      <c r="I57" s="56">
        <f>(E57+G57)*H57</f>
        <v>68.400000000000006</v>
      </c>
      <c r="J57" s="199"/>
      <c r="K57" s="196"/>
      <c r="L57" s="196"/>
    </row>
    <row r="58" spans="2:31" ht="10.15" customHeight="1" x14ac:dyDescent="0.25">
      <c r="B58" s="195"/>
      <c r="C58" s="195"/>
      <c r="D58" s="195"/>
      <c r="E58" s="195"/>
      <c r="F58" s="195"/>
      <c r="G58" s="195"/>
      <c r="H58" s="195"/>
      <c r="I58" s="195"/>
      <c r="J58" s="195"/>
      <c r="K58" s="195"/>
      <c r="L58" s="195"/>
    </row>
    <row r="59" spans="2:31" x14ac:dyDescent="0.25">
      <c r="B59" s="222" t="s">
        <v>123</v>
      </c>
      <c r="C59" s="223"/>
      <c r="D59" s="224"/>
      <c r="E59" s="200"/>
      <c r="F59" s="201"/>
      <c r="G59" s="201"/>
      <c r="H59" s="201"/>
      <c r="I59" s="201"/>
      <c r="J59" s="201"/>
      <c r="K59" s="201"/>
      <c r="L59" s="201"/>
      <c r="M59" s="144"/>
    </row>
    <row r="60" spans="2:31" s="5" customFormat="1" ht="26.25" x14ac:dyDescent="0.25">
      <c r="B60" s="50" t="s">
        <v>88</v>
      </c>
      <c r="C60" s="50" t="s">
        <v>13</v>
      </c>
      <c r="D60" s="57" t="s">
        <v>89</v>
      </c>
      <c r="E60" s="200"/>
      <c r="F60" s="201"/>
      <c r="G60" s="201"/>
      <c r="H60" s="201"/>
      <c r="I60" s="201"/>
      <c r="J60" s="201"/>
      <c r="K60" s="201"/>
      <c r="L60" s="201"/>
      <c r="M60" s="144"/>
    </row>
    <row r="61" spans="2:31" x14ac:dyDescent="0.25">
      <c r="B61" s="58" t="s">
        <v>145</v>
      </c>
      <c r="C61" s="65" t="s">
        <v>86</v>
      </c>
      <c r="D61" s="59">
        <v>68.400000000000006</v>
      </c>
      <c r="E61" s="200"/>
      <c r="F61" s="201"/>
      <c r="G61" s="201"/>
      <c r="H61" s="201"/>
      <c r="I61" s="201"/>
      <c r="J61" s="201"/>
      <c r="K61" s="201"/>
      <c r="L61" s="201"/>
      <c r="M61" s="144"/>
      <c r="N61" s="198"/>
      <c r="O61" s="198"/>
      <c r="P61" s="198"/>
      <c r="Q61" s="198"/>
      <c r="R61" s="198"/>
      <c r="S61" s="198"/>
      <c r="T61" s="198"/>
      <c r="U61" s="198"/>
      <c r="V61" s="198"/>
      <c r="W61" s="198"/>
      <c r="X61" s="198"/>
      <c r="Y61" s="198"/>
      <c r="Z61" s="198"/>
      <c r="AA61" s="198"/>
      <c r="AB61" s="198"/>
      <c r="AC61" s="198"/>
      <c r="AD61" s="198"/>
      <c r="AE61" s="198"/>
    </row>
    <row r="62" spans="2:31" ht="6.6" customHeight="1" x14ac:dyDescent="0.25">
      <c r="B62" s="195"/>
      <c r="C62" s="195"/>
      <c r="D62" s="195"/>
      <c r="E62" s="195"/>
      <c r="F62" s="195"/>
      <c r="G62" s="195"/>
      <c r="H62" s="195"/>
      <c r="I62" s="195"/>
      <c r="J62" s="195"/>
      <c r="K62" s="195"/>
      <c r="L62" s="195"/>
    </row>
    <row r="63" spans="2:31" s="5" customFormat="1" ht="19.899999999999999" customHeight="1" x14ac:dyDescent="0.25">
      <c r="B63" s="203" t="s">
        <v>63</v>
      </c>
      <c r="C63" s="203"/>
      <c r="D63" s="203"/>
      <c r="E63" s="203"/>
      <c r="F63" s="203"/>
      <c r="G63" s="203"/>
      <c r="H63" s="203"/>
      <c r="I63" s="203"/>
      <c r="J63" s="203"/>
      <c r="K63" s="203"/>
      <c r="L63" s="203"/>
      <c r="M63" s="139"/>
    </row>
    <row r="64" spans="2:31" s="5" customFormat="1" ht="31.9" customHeight="1" x14ac:dyDescent="0.25">
      <c r="B64" s="198" t="s">
        <v>155</v>
      </c>
      <c r="C64" s="198"/>
      <c r="D64" s="198"/>
      <c r="E64" s="198"/>
      <c r="F64" s="198"/>
      <c r="G64" s="198"/>
      <c r="H64" s="198"/>
      <c r="I64" s="198"/>
      <c r="J64" s="198"/>
      <c r="K64" s="198"/>
      <c r="L64" s="198"/>
      <c r="M64" s="4"/>
    </row>
    <row r="65" spans="1:13" x14ac:dyDescent="0.25">
      <c r="B65" s="140" t="s">
        <v>122</v>
      </c>
      <c r="C65" s="141"/>
      <c r="D65" s="141"/>
      <c r="E65" s="141"/>
      <c r="F65" s="141"/>
      <c r="G65" s="141"/>
      <c r="H65" s="142"/>
      <c r="I65" s="204"/>
      <c r="J65" s="205"/>
      <c r="K65" s="205"/>
      <c r="L65" s="205"/>
      <c r="M65" s="143"/>
    </row>
    <row r="66" spans="1:13" ht="41.45" customHeight="1" x14ac:dyDescent="0.25">
      <c r="B66" s="49" t="s">
        <v>64</v>
      </c>
      <c r="C66" s="49" t="s">
        <v>63</v>
      </c>
      <c r="D66" s="49" t="s">
        <v>65</v>
      </c>
      <c r="E66" s="48" t="s">
        <v>66</v>
      </c>
      <c r="F66" s="48" t="s">
        <v>146</v>
      </c>
      <c r="G66" s="48" t="s">
        <v>68</v>
      </c>
      <c r="H66" s="49" t="s">
        <v>69</v>
      </c>
      <c r="I66" s="231"/>
      <c r="J66" s="195"/>
      <c r="K66" s="195"/>
      <c r="L66" s="195"/>
      <c r="M66" s="135"/>
    </row>
    <row r="67" spans="1:13" ht="26.25" x14ac:dyDescent="0.25">
      <c r="B67" s="35">
        <v>752</v>
      </c>
      <c r="C67" s="34">
        <v>0</v>
      </c>
      <c r="D67" s="34">
        <v>64874.080000000002</v>
      </c>
      <c r="E67" s="33" t="s">
        <v>75</v>
      </c>
      <c r="F67" s="39" t="s">
        <v>76</v>
      </c>
      <c r="G67" s="39" t="s">
        <v>77</v>
      </c>
      <c r="H67" s="40">
        <v>22</v>
      </c>
      <c r="I67" s="231"/>
      <c r="J67" s="195"/>
      <c r="K67" s="195"/>
      <c r="L67" s="195"/>
      <c r="M67" s="135"/>
    </row>
    <row r="68" spans="1:13" s="5" customFormat="1" ht="26.25" x14ac:dyDescent="0.25">
      <c r="B68" s="43"/>
      <c r="C68" s="43"/>
      <c r="D68" s="43"/>
      <c r="E68" s="42"/>
      <c r="F68" s="41" t="s">
        <v>119</v>
      </c>
      <c r="G68" s="41" t="s">
        <v>90</v>
      </c>
      <c r="H68" s="60">
        <f>42+147+62.49</f>
        <v>251.49</v>
      </c>
      <c r="I68" s="231"/>
      <c r="J68" s="195"/>
      <c r="K68" s="195"/>
      <c r="L68" s="195"/>
      <c r="M68" s="135"/>
    </row>
    <row r="69" spans="1:13" ht="10.15" customHeight="1" x14ac:dyDescent="0.25">
      <c r="B69" s="227"/>
      <c r="C69" s="227"/>
      <c r="D69" s="227"/>
      <c r="E69" s="227"/>
      <c r="F69" s="227"/>
      <c r="G69" s="227"/>
      <c r="H69" s="227"/>
      <c r="I69" s="227"/>
      <c r="J69" s="227"/>
      <c r="K69" s="227"/>
      <c r="L69" s="227"/>
      <c r="M69" s="145"/>
    </row>
    <row r="70" spans="1:13" s="136" customFormat="1" x14ac:dyDescent="0.25">
      <c r="B70" s="222" t="s">
        <v>123</v>
      </c>
      <c r="C70" s="223"/>
      <c r="D70" s="223"/>
      <c r="E70" s="224"/>
      <c r="F70" s="200"/>
      <c r="G70" s="201"/>
      <c r="H70" s="201"/>
      <c r="I70" s="201"/>
      <c r="J70" s="201"/>
      <c r="K70" s="201"/>
      <c r="L70" s="201"/>
      <c r="M70" s="144"/>
    </row>
    <row r="71" spans="1:13" ht="41.45" customHeight="1" x14ac:dyDescent="0.25">
      <c r="B71" s="232" t="s">
        <v>91</v>
      </c>
      <c r="C71" s="233"/>
      <c r="D71" s="50" t="s">
        <v>13</v>
      </c>
      <c r="E71" s="51" t="s">
        <v>89</v>
      </c>
      <c r="F71" s="200"/>
      <c r="G71" s="201"/>
      <c r="H71" s="201"/>
      <c r="I71" s="201"/>
      <c r="J71" s="201"/>
      <c r="K71" s="201"/>
      <c r="L71" s="201"/>
      <c r="M71" s="144"/>
    </row>
    <row r="72" spans="1:13" s="5" customFormat="1" ht="27.6" customHeight="1" x14ac:dyDescent="0.25">
      <c r="B72" s="220" t="s">
        <v>90</v>
      </c>
      <c r="C72" s="221"/>
      <c r="D72" s="61" t="s">
        <v>144</v>
      </c>
      <c r="E72" s="62">
        <v>251.49</v>
      </c>
      <c r="F72" s="200"/>
      <c r="G72" s="201"/>
      <c r="H72" s="201"/>
      <c r="I72" s="201"/>
      <c r="J72" s="201"/>
      <c r="K72" s="201"/>
      <c r="L72" s="201"/>
      <c r="M72" s="144"/>
    </row>
    <row r="73" spans="1:13" ht="10.15" customHeight="1" x14ac:dyDescent="0.25">
      <c r="B73" s="195"/>
      <c r="C73" s="195"/>
      <c r="D73" s="195"/>
      <c r="E73" s="195"/>
      <c r="F73" s="195"/>
      <c r="G73" s="195"/>
      <c r="H73" s="195"/>
      <c r="I73" s="195"/>
      <c r="J73" s="195"/>
      <c r="K73" s="195"/>
      <c r="L73" s="195"/>
    </row>
    <row r="74" spans="1:13" ht="19.899999999999999" customHeight="1" x14ac:dyDescent="0.25">
      <c r="B74" s="226" t="s">
        <v>92</v>
      </c>
      <c r="C74" s="226"/>
      <c r="D74" s="226"/>
      <c r="E74" s="226"/>
      <c r="F74" s="226"/>
      <c r="G74" s="226"/>
      <c r="H74" s="226"/>
      <c r="I74" s="226"/>
      <c r="J74" s="226"/>
      <c r="K74" s="226"/>
      <c r="L74" s="226"/>
      <c r="M74" s="2"/>
    </row>
    <row r="75" spans="1:13" s="21" customFormat="1" ht="30" customHeight="1" x14ac:dyDescent="0.25">
      <c r="B75" s="198" t="s">
        <v>124</v>
      </c>
      <c r="C75" s="198"/>
      <c r="D75" s="198"/>
      <c r="E75" s="198"/>
      <c r="F75" s="198"/>
      <c r="G75" s="198"/>
      <c r="H75" s="198"/>
      <c r="I75" s="198"/>
      <c r="J75" s="198"/>
      <c r="K75" s="198"/>
      <c r="L75" s="198"/>
      <c r="M75" s="4"/>
    </row>
    <row r="76" spans="1:13" x14ac:dyDescent="0.25">
      <c r="B76" s="229" t="s">
        <v>93</v>
      </c>
      <c r="C76" s="229"/>
      <c r="D76" s="229"/>
      <c r="E76" s="229"/>
      <c r="F76" s="229"/>
      <c r="G76" s="229"/>
      <c r="H76" s="229"/>
      <c r="I76" s="229"/>
      <c r="J76" s="229"/>
      <c r="K76" s="229"/>
      <c r="L76" s="229"/>
      <c r="M76" s="21"/>
    </row>
    <row r="77" spans="1:13" x14ac:dyDescent="0.25">
      <c r="B77" s="229" t="s">
        <v>94</v>
      </c>
      <c r="C77" s="229"/>
      <c r="D77" s="229"/>
      <c r="E77" s="229"/>
      <c r="F77" s="229"/>
      <c r="G77" s="229"/>
      <c r="H77" s="229"/>
      <c r="I77" s="229"/>
      <c r="J77" s="229"/>
      <c r="K77" s="229"/>
      <c r="L77" s="229"/>
      <c r="M77" s="21"/>
    </row>
    <row r="78" spans="1:13" x14ac:dyDescent="0.25">
      <c r="B78" s="229" t="s">
        <v>118</v>
      </c>
      <c r="C78" s="229"/>
      <c r="D78" s="229"/>
      <c r="E78" s="229"/>
      <c r="F78" s="229"/>
      <c r="G78" s="229"/>
      <c r="H78" s="229"/>
      <c r="I78" s="229"/>
      <c r="J78" s="229"/>
      <c r="K78" s="229"/>
      <c r="L78" s="229"/>
      <c r="M78" s="21"/>
    </row>
    <row r="79" spans="1:13" x14ac:dyDescent="0.25">
      <c r="B79" s="230" t="s">
        <v>95</v>
      </c>
      <c r="C79" s="230"/>
      <c r="D79" s="230"/>
      <c r="E79" s="230"/>
      <c r="F79" s="230"/>
      <c r="G79" s="230"/>
      <c r="H79" s="230"/>
      <c r="I79" s="230"/>
      <c r="J79" s="230"/>
      <c r="K79" s="230"/>
      <c r="L79" s="230"/>
    </row>
    <row r="80" spans="1:13" x14ac:dyDescent="0.25">
      <c r="A80" s="195"/>
      <c r="B80" s="195"/>
      <c r="C80" s="195"/>
      <c r="D80" s="195"/>
      <c r="E80" s="195"/>
      <c r="F80" s="195"/>
      <c r="G80" s="195"/>
      <c r="H80" s="195"/>
      <c r="I80" s="195"/>
      <c r="J80" s="195"/>
      <c r="K80" s="195"/>
      <c r="L80" s="195"/>
      <c r="M80" s="195"/>
    </row>
    <row r="81" spans="1:13" x14ac:dyDescent="0.25">
      <c r="A81" s="195"/>
      <c r="B81" s="195"/>
      <c r="C81" s="195"/>
      <c r="D81" s="195"/>
      <c r="E81" s="195"/>
      <c r="F81" s="195"/>
      <c r="G81" s="195"/>
      <c r="H81" s="195"/>
      <c r="I81" s="195"/>
      <c r="J81" s="195"/>
      <c r="K81" s="195"/>
      <c r="L81" s="195"/>
      <c r="M81" s="195"/>
    </row>
    <row r="82" spans="1:13" x14ac:dyDescent="0.25">
      <c r="A82" s="195"/>
      <c r="B82" s="195"/>
      <c r="C82" s="195"/>
      <c r="D82" s="195"/>
      <c r="E82" s="195"/>
      <c r="F82" s="195"/>
      <c r="G82" s="195"/>
      <c r="H82" s="195"/>
      <c r="I82" s="195"/>
      <c r="J82" s="195"/>
      <c r="K82" s="195"/>
      <c r="L82" s="195"/>
      <c r="M82" s="195"/>
    </row>
  </sheetData>
  <mergeCells count="104">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176</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7'!C41</f>
        <v>#DIV/0!</v>
      </c>
      <c r="H6" s="96"/>
    </row>
    <row r="7" spans="2:8" ht="28.15" customHeight="1" x14ac:dyDescent="0.25">
      <c r="B7" s="94" t="s">
        <v>104</v>
      </c>
      <c r="C7" s="29">
        <f>'Spending Plan'!C11</f>
        <v>0</v>
      </c>
      <c r="D7" s="94" t="s">
        <v>117</v>
      </c>
      <c r="E7" s="29" t="e">
        <f>'Month 1'!C39+'Month 2'!C39+'Month 3'!C39+'Month 4'!C39+'Month 5'!C39+'Month 6'!C39+'Month 7'!C39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7'!D19-D18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7'!D24-D23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15"/>
      <c r="C32" s="115"/>
      <c r="D32" s="28">
        <f>'Month 7'!D32-D31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175</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8'!C41</f>
        <v>#DIV/0!</v>
      </c>
      <c r="H6" s="96"/>
    </row>
    <row r="7" spans="2:8" ht="28.15" customHeight="1" x14ac:dyDescent="0.25">
      <c r="B7" s="94" t="s">
        <v>104</v>
      </c>
      <c r="C7" s="29">
        <f>'Spending Plan'!C11</f>
        <v>0</v>
      </c>
      <c r="D7" s="94" t="s">
        <v>117</v>
      </c>
      <c r="E7" s="29" t="e">
        <f>'Month 1'!C39+'Month 2'!C39+'Month 3'!C39+'Month 4'!C39+'Month 5'!C39+'Month 6'!C39+'Month 7'!C39+'Month 8'!C39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8'!D19-D18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8'!D24-D23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15"/>
      <c r="C32" s="115"/>
      <c r="D32" s="28">
        <f>'Month 8'!D32-D31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177</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9'!C41</f>
        <v>#DIV/0!</v>
      </c>
      <c r="H6" s="96"/>
    </row>
    <row r="7" spans="2:8" ht="28.15" customHeight="1" x14ac:dyDescent="0.25">
      <c r="B7" s="94" t="s">
        <v>104</v>
      </c>
      <c r="C7" s="29">
        <f>'Spending Plan'!C11</f>
        <v>0</v>
      </c>
      <c r="D7" s="94" t="s">
        <v>117</v>
      </c>
      <c r="E7" s="29" t="e">
        <f>'Month 1'!C39+'Month 2'!C39+'Month 3'!C39+'Month 4'!C39+'Month 5'!C39+'Month 6'!C39+'Month 7'!C39+'Month 8'!C39+'Month 9'!C39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1:10" x14ac:dyDescent="0.25">
      <c r="B17" s="100">
        <f>'Spending Plan'!B41</f>
        <v>0</v>
      </c>
      <c r="C17" s="17">
        <f>'Spending Plan'!E41</f>
        <v>0</v>
      </c>
      <c r="D17" s="27"/>
      <c r="G17" s="12"/>
    </row>
    <row r="18" spans="1:10" x14ac:dyDescent="0.25">
      <c r="B18" s="292" t="s">
        <v>106</v>
      </c>
      <c r="C18" s="292"/>
      <c r="D18" s="107">
        <f>SUM(D17:D17)</f>
        <v>0</v>
      </c>
      <c r="H18" s="12"/>
    </row>
    <row r="19" spans="1:10" x14ac:dyDescent="0.25">
      <c r="B19" s="115"/>
      <c r="C19" s="115"/>
      <c r="D19" s="28">
        <f>'Month 9'!D19-D18</f>
        <v>0</v>
      </c>
      <c r="E19" s="26" t="s">
        <v>129</v>
      </c>
      <c r="H19" s="12"/>
    </row>
    <row r="20" spans="1:10" x14ac:dyDescent="0.25">
      <c r="B20" s="12"/>
      <c r="C20" s="12"/>
      <c r="D20" s="12"/>
      <c r="E20" s="12"/>
      <c r="F20" s="12"/>
      <c r="G20" s="105"/>
      <c r="H20" s="112"/>
      <c r="J20" s="12"/>
    </row>
    <row r="21" spans="1:10" ht="28.15" customHeight="1" x14ac:dyDescent="0.25">
      <c r="B21" s="99" t="s">
        <v>107</v>
      </c>
      <c r="C21" s="99" t="s">
        <v>13</v>
      </c>
      <c r="D21" s="113" t="s">
        <v>89</v>
      </c>
      <c r="F21" s="12"/>
    </row>
    <row r="22" spans="1:10" ht="15" customHeight="1" x14ac:dyDescent="0.25">
      <c r="B22" s="100">
        <f>'Spending Plan'!B47</f>
        <v>0</v>
      </c>
      <c r="C22" s="101">
        <f>'Spending Plan'!E47</f>
        <v>0</v>
      </c>
      <c r="D22" s="114"/>
      <c r="F22" s="12"/>
    </row>
    <row r="23" spans="1:10" x14ac:dyDescent="0.25">
      <c r="B23" s="292" t="s">
        <v>108</v>
      </c>
      <c r="C23" s="292"/>
      <c r="D23" s="107">
        <f>SUM(D22:D22)</f>
        <v>0</v>
      </c>
      <c r="F23" s="12"/>
    </row>
    <row r="24" spans="1:10" x14ac:dyDescent="0.25">
      <c r="B24" s="115"/>
      <c r="C24" s="115"/>
      <c r="D24" s="28">
        <f>'Month 9'!D24-D23</f>
        <v>0</v>
      </c>
      <c r="E24" s="15" t="s">
        <v>130</v>
      </c>
      <c r="F24" s="12"/>
    </row>
    <row r="25" spans="1:10" x14ac:dyDescent="0.25">
      <c r="B25" s="12"/>
      <c r="C25" s="12"/>
      <c r="D25" s="12"/>
      <c r="E25" s="12"/>
      <c r="F25" s="12"/>
      <c r="G25" s="116"/>
      <c r="H25" s="112"/>
      <c r="J25" s="12"/>
    </row>
    <row r="26" spans="1:10" ht="28.15" customHeight="1" x14ac:dyDescent="0.25">
      <c r="B26" s="99" t="s">
        <v>88</v>
      </c>
      <c r="C26" s="99" t="s">
        <v>13</v>
      </c>
      <c r="D26" s="113" t="s">
        <v>89</v>
      </c>
      <c r="H26" s="12"/>
    </row>
    <row r="27" spans="1:10" x14ac:dyDescent="0.25">
      <c r="B27" s="117">
        <f>'Spending Plan'!B52</f>
        <v>0</v>
      </c>
      <c r="C27" s="118">
        <f>'Spending Plan'!C52</f>
        <v>0</v>
      </c>
      <c r="D27" s="114"/>
      <c r="E27" s="13"/>
      <c r="H27" s="12"/>
    </row>
    <row r="28" spans="1:10" x14ac:dyDescent="0.25">
      <c r="B28" s="117">
        <f>'Spending Plan'!B53</f>
        <v>0</v>
      </c>
      <c r="C28" s="117">
        <f>'Spending Plan'!C53</f>
        <v>0</v>
      </c>
      <c r="D28" s="114">
        <v>0</v>
      </c>
      <c r="E28" s="105"/>
      <c r="H28" s="12"/>
    </row>
    <row r="29" spans="1:10" x14ac:dyDescent="0.25">
      <c r="B29" s="117">
        <f>'Spending Plan'!B54</f>
        <v>0</v>
      </c>
      <c r="C29" s="117">
        <f>'Spending Plan'!C54</f>
        <v>0</v>
      </c>
      <c r="D29" s="114">
        <v>0</v>
      </c>
      <c r="E29" s="105"/>
      <c r="H29" s="12"/>
    </row>
    <row r="30" spans="1:10" x14ac:dyDescent="0.25">
      <c r="B30" s="117">
        <f>'Spending Plan'!B55</f>
        <v>0</v>
      </c>
      <c r="C30" s="117">
        <f>'Spending Plan'!C55</f>
        <v>0</v>
      </c>
      <c r="D30" s="114">
        <v>0</v>
      </c>
      <c r="E30" s="105"/>
      <c r="H30" s="12"/>
    </row>
    <row r="31" spans="1:10" x14ac:dyDescent="0.25">
      <c r="B31" s="292" t="s">
        <v>108</v>
      </c>
      <c r="C31" s="292"/>
      <c r="D31" s="107">
        <f>SUM(D27:D30)</f>
        <v>0</v>
      </c>
      <c r="E31" s="105"/>
      <c r="H31" s="12"/>
    </row>
    <row r="32" spans="1:10" x14ac:dyDescent="0.25">
      <c r="A32" s="131"/>
      <c r="B32" s="115"/>
      <c r="C32" s="115"/>
      <c r="D32" s="28">
        <f>'Month 9'!D32-D31</f>
        <v>0</v>
      </c>
      <c r="E32" s="14" t="s">
        <v>109</v>
      </c>
      <c r="F32" s="15"/>
      <c r="H32" s="12"/>
    </row>
    <row r="33" spans="1:8" x14ac:dyDescent="0.25">
      <c r="A33" s="131"/>
      <c r="B33" s="115"/>
      <c r="C33" s="115"/>
      <c r="D33" s="119"/>
      <c r="E33" s="105"/>
      <c r="H33" s="12"/>
    </row>
    <row r="34" spans="1:8" ht="19.899999999999999" customHeight="1" x14ac:dyDescent="0.25">
      <c r="B34" s="120" t="s">
        <v>110</v>
      </c>
      <c r="C34" s="29">
        <f>D18+G14+D23+D31</f>
        <v>0</v>
      </c>
      <c r="H34" s="96"/>
    </row>
    <row r="35" spans="1:8" ht="19.899999999999999" customHeight="1" x14ac:dyDescent="0.25">
      <c r="B35" s="120" t="s">
        <v>104</v>
      </c>
      <c r="C35" s="29">
        <f>C7</f>
        <v>0</v>
      </c>
      <c r="H35" s="96"/>
    </row>
    <row r="36" spans="1:8" ht="19.899999999999999" customHeight="1" x14ac:dyDescent="0.25">
      <c r="B36" s="121" t="s">
        <v>111</v>
      </c>
      <c r="C36" s="30">
        <f>SUM(C34:C35)</f>
        <v>0</v>
      </c>
      <c r="D36" s="122"/>
      <c r="E36" s="122"/>
      <c r="F36" s="122"/>
      <c r="H36" s="13"/>
    </row>
    <row r="37" spans="1:8" ht="19.899999999999999" customHeight="1" x14ac:dyDescent="0.25">
      <c r="B37" s="123" t="s">
        <v>112</v>
      </c>
      <c r="C37" s="31"/>
      <c r="D37" s="124"/>
      <c r="E37" s="124"/>
      <c r="F37" s="124"/>
      <c r="G37" s="124"/>
      <c r="H37" s="13"/>
    </row>
    <row r="38" spans="1:8" ht="19.899999999999999" customHeight="1" x14ac:dyDescent="0.25">
      <c r="B38" s="123" t="s">
        <v>113</v>
      </c>
      <c r="C38" s="30" t="e">
        <f>C36/C37</f>
        <v>#DIV/0!</v>
      </c>
      <c r="D38" s="124"/>
      <c r="E38" s="124"/>
      <c r="F38" s="124"/>
      <c r="G38" s="124"/>
      <c r="H38" s="13"/>
    </row>
    <row r="39" spans="1:8" ht="19.899999999999999" customHeight="1" x14ac:dyDescent="0.25">
      <c r="B39" s="123" t="s">
        <v>114</v>
      </c>
      <c r="C39" s="32" t="e">
        <f>C38*C37</f>
        <v>#DIV/0!</v>
      </c>
      <c r="D39" s="124"/>
      <c r="E39" s="124"/>
      <c r="F39" s="124"/>
      <c r="G39" s="124"/>
      <c r="H39" s="13"/>
    </row>
    <row r="40" spans="1:8" x14ac:dyDescent="0.25">
      <c r="B40" s="125"/>
      <c r="C40" s="16"/>
      <c r="D40" s="124"/>
      <c r="E40" s="124"/>
      <c r="F40" s="124"/>
      <c r="G40" s="124"/>
      <c r="H40" s="13"/>
    </row>
    <row r="41" spans="1: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1" spans="2:8" x14ac:dyDescent="0.25">
      <c r="E1" s="105"/>
    </row>
    <row r="2" spans="2:8" ht="19.5" thickBot="1" x14ac:dyDescent="0.35">
      <c r="B2" s="83" t="s">
        <v>100</v>
      </c>
      <c r="C2" s="20" t="s">
        <v>178</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10'!C41</f>
        <v>#DIV/0!</v>
      </c>
      <c r="H6" s="96"/>
    </row>
    <row r="7" spans="2:8" ht="28.15" customHeight="1" x14ac:dyDescent="0.25">
      <c r="B7" s="94" t="s">
        <v>104</v>
      </c>
      <c r="C7" s="29">
        <f>'Spending Plan'!C11</f>
        <v>0</v>
      </c>
      <c r="D7" s="94" t="s">
        <v>117</v>
      </c>
      <c r="E7" s="29" t="e">
        <f>'Month 1'!C39+'Month 2'!C39+'Month 3'!C39+'Month 4'!C39+'Month 5'!C39+'Month 6'!C39+'Month 7'!C39+'Month 8'!C39+'Month 9'!C39+'Month 10'!C39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10'!D19-D18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10'!D24-D23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15"/>
      <c r="C32" s="115"/>
      <c r="D32" s="28">
        <f>'Month 10'!D32-D31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179</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11'!C41</f>
        <v>#DIV/0!</v>
      </c>
      <c r="H6" s="96"/>
    </row>
    <row r="7" spans="2:8" ht="28.15" customHeight="1" x14ac:dyDescent="0.25">
      <c r="B7" s="94" t="s">
        <v>104</v>
      </c>
      <c r="C7" s="29">
        <f>'Spending Plan'!C11</f>
        <v>0</v>
      </c>
      <c r="D7" s="94" t="s">
        <v>117</v>
      </c>
      <c r="E7" s="29" t="e">
        <f>'Month 1'!C39+'Month 2'!C39+'Month 3'!C39+'Month 4'!C39+'Month 5'!C39+'Month 6'!C39+'Month 7'!C39+'Month 8'!C39+'Month 9'!C39+'Month 10'!C39+'Month 11'!C39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11'!D19-D18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11'!D24-D23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15"/>
      <c r="C32" s="115"/>
      <c r="D32" s="28">
        <f>'Month 11'!D32-D31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G6:G7"/>
    <mergeCell ref="B31:C31"/>
    <mergeCell ref="B14:F14"/>
    <mergeCell ref="B18:C18"/>
    <mergeCell ref="B23:C23"/>
    <mergeCell ref="F6:F7"/>
  </mergeCells>
  <pageMargins left="0.7" right="0.7" top="0.75" bottom="0.75" header="0.3" footer="0.3"/>
  <pageSetup scale="52" orientation="portrait" horizontalDpi="1200" verticalDpi="1200" r:id="rId1"/>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6"/>
  <sheetViews>
    <sheetView workbookViewId="0">
      <selection activeCell="A17" sqref="A17"/>
    </sheetView>
  </sheetViews>
  <sheetFormatPr defaultRowHeight="15" x14ac:dyDescent="0.25"/>
  <cols>
    <col min="1" max="1" width="19.5703125" customWidth="1"/>
  </cols>
  <sheetData>
    <row r="1" spans="1:13" ht="15.75" x14ac:dyDescent="0.25">
      <c r="A1" s="2" t="s">
        <v>30</v>
      </c>
      <c r="I1" s="3" t="s">
        <v>25</v>
      </c>
      <c r="M1" s="3" t="s">
        <v>31</v>
      </c>
    </row>
    <row r="2" spans="1:13" ht="15.75" x14ac:dyDescent="0.25">
      <c r="A2" s="1" t="s">
        <v>32</v>
      </c>
      <c r="I2" t="s">
        <v>9</v>
      </c>
      <c r="M2" t="s">
        <v>9</v>
      </c>
    </row>
    <row r="3" spans="1:13" ht="15.75" x14ac:dyDescent="0.25">
      <c r="A3" s="1" t="s">
        <v>33</v>
      </c>
      <c r="I3" t="s">
        <v>34</v>
      </c>
      <c r="M3" t="s">
        <v>28</v>
      </c>
    </row>
    <row r="4" spans="1:13" ht="15.75" x14ac:dyDescent="0.25">
      <c r="A4" s="1" t="s">
        <v>35</v>
      </c>
      <c r="I4" t="s">
        <v>27</v>
      </c>
    </row>
    <row r="5" spans="1:13" ht="15.75" x14ac:dyDescent="0.25">
      <c r="A5" s="1" t="s">
        <v>36</v>
      </c>
      <c r="I5" t="s">
        <v>28</v>
      </c>
    </row>
    <row r="6" spans="1:13" ht="15.75" x14ac:dyDescent="0.25">
      <c r="A6" s="1" t="s">
        <v>37</v>
      </c>
    </row>
    <row r="7" spans="1:13" ht="15.75" x14ac:dyDescent="0.25">
      <c r="A7" s="1" t="s">
        <v>22</v>
      </c>
    </row>
    <row r="8" spans="1:13" ht="15.75" x14ac:dyDescent="0.25">
      <c r="A8" s="1" t="s">
        <v>17</v>
      </c>
    </row>
    <row r="9" spans="1:13" ht="15.75" x14ac:dyDescent="0.25">
      <c r="A9" s="1" t="s">
        <v>38</v>
      </c>
    </row>
    <row r="10" spans="1:13" ht="15.75" x14ac:dyDescent="0.25">
      <c r="A10" s="1" t="s">
        <v>39</v>
      </c>
    </row>
    <row r="11" spans="1:13" ht="15.75" x14ac:dyDescent="0.25">
      <c r="A11" s="1" t="s">
        <v>24</v>
      </c>
    </row>
    <row r="12" spans="1:13" ht="15.75" x14ac:dyDescent="0.25">
      <c r="A12" s="1" t="s">
        <v>16</v>
      </c>
    </row>
    <row r="13" spans="1:13" ht="15.75" x14ac:dyDescent="0.25">
      <c r="A13" s="1" t="s">
        <v>40</v>
      </c>
    </row>
    <row r="14" spans="1:13" ht="15.75" x14ac:dyDescent="0.25">
      <c r="A14" s="1" t="s">
        <v>41</v>
      </c>
    </row>
    <row r="15" spans="1:13" ht="15.75" x14ac:dyDescent="0.25">
      <c r="A15" s="1" t="s">
        <v>42</v>
      </c>
    </row>
    <row r="16" spans="1:13" ht="15.75" x14ac:dyDescent="0.25">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67"/>
  <sheetViews>
    <sheetView tabSelected="1" zoomScale="80" zoomScaleNormal="80" zoomScaleSheetLayoutView="70" workbookViewId="0">
      <selection activeCell="I10" sqref="I10"/>
    </sheetView>
  </sheetViews>
  <sheetFormatPr defaultColWidth="9.140625" defaultRowHeight="15.75" x14ac:dyDescent="0.25"/>
  <cols>
    <col min="1" max="1" width="9.140625" style="67"/>
    <col min="2" max="2" width="51.28515625" style="69" customWidth="1"/>
    <col min="3" max="3" width="15.7109375" style="69" customWidth="1"/>
    <col min="4" max="4" width="20.7109375" style="69" customWidth="1"/>
    <col min="5" max="5" width="10.7109375" style="69" customWidth="1"/>
    <col min="6" max="6" width="12.7109375" style="69" customWidth="1"/>
    <col min="7" max="9" width="15.7109375" style="69" customWidth="1"/>
    <col min="10" max="10" width="7.85546875" style="69" customWidth="1"/>
    <col min="11" max="11" width="9.140625" style="69"/>
    <col min="12" max="12" width="20.7109375" style="69" customWidth="1"/>
    <col min="13" max="16384" width="9.140625" style="69"/>
  </cols>
  <sheetData>
    <row r="1" spans="1:13" s="171" customFormat="1" ht="60" customHeight="1" x14ac:dyDescent="0.35">
      <c r="A1" s="170"/>
      <c r="B1" s="248" t="s">
        <v>3</v>
      </c>
      <c r="C1" s="249"/>
      <c r="D1" s="249"/>
      <c r="E1" s="249"/>
      <c r="F1" s="249"/>
      <c r="G1" s="249"/>
      <c r="H1" s="249"/>
      <c r="I1" s="249"/>
      <c r="K1" s="172"/>
      <c r="L1" s="172"/>
    </row>
    <row r="2" spans="1:13" ht="30" customHeight="1" x14ac:dyDescent="0.25">
      <c r="B2" s="77" t="s">
        <v>51</v>
      </c>
      <c r="C2" s="250"/>
      <c r="D2" s="251"/>
      <c r="E2" s="243" t="s">
        <v>59</v>
      </c>
      <c r="F2" s="243"/>
      <c r="G2" s="243"/>
      <c r="H2" s="244"/>
      <c r="I2" s="244"/>
      <c r="J2" s="152"/>
      <c r="K2" s="151"/>
      <c r="L2" s="151" t="s">
        <v>53</v>
      </c>
      <c r="M2" s="153"/>
    </row>
    <row r="3" spans="1:13" ht="30" customHeight="1" x14ac:dyDescent="0.25">
      <c r="B3" s="77" t="s">
        <v>57</v>
      </c>
      <c r="C3" s="252"/>
      <c r="D3" s="252"/>
      <c r="E3" s="243" t="s">
        <v>60</v>
      </c>
      <c r="F3" s="243"/>
      <c r="G3" s="243"/>
      <c r="H3" s="244"/>
      <c r="I3" s="244"/>
      <c r="J3" s="152"/>
      <c r="L3" s="154"/>
      <c r="M3" s="69" t="s">
        <v>96</v>
      </c>
    </row>
    <row r="4" spans="1:13" ht="30" customHeight="1" x14ac:dyDescent="0.25">
      <c r="B4" s="77" t="s">
        <v>48</v>
      </c>
      <c r="C4" s="258"/>
      <c r="D4" s="258"/>
      <c r="E4" s="243" t="s">
        <v>55</v>
      </c>
      <c r="F4" s="243"/>
      <c r="G4" s="243"/>
      <c r="H4" s="244"/>
      <c r="I4" s="244"/>
      <c r="J4" s="152"/>
      <c r="L4" s="155"/>
      <c r="M4" s="69" t="s">
        <v>97</v>
      </c>
    </row>
    <row r="5" spans="1:13" ht="30" customHeight="1" x14ac:dyDescent="0.25">
      <c r="B5" s="77" t="s">
        <v>58</v>
      </c>
      <c r="C5" s="253" t="s">
        <v>181</v>
      </c>
      <c r="D5" s="253"/>
      <c r="E5" s="243" t="s">
        <v>54</v>
      </c>
      <c r="F5" s="243"/>
      <c r="G5" s="243"/>
      <c r="H5" s="254"/>
      <c r="I5" s="255"/>
      <c r="J5" s="152"/>
      <c r="L5" s="156"/>
      <c r="M5" s="69" t="s">
        <v>98</v>
      </c>
    </row>
    <row r="6" spans="1:13" ht="30" customHeight="1" x14ac:dyDescent="0.25">
      <c r="B6" s="77" t="s">
        <v>56</v>
      </c>
      <c r="C6" s="256"/>
      <c r="D6" s="244"/>
      <c r="E6" s="243" t="s">
        <v>52</v>
      </c>
      <c r="F6" s="243"/>
      <c r="G6" s="243"/>
      <c r="H6" s="257" t="s">
        <v>136</v>
      </c>
      <c r="I6" s="257"/>
      <c r="J6" s="157"/>
      <c r="L6" s="158"/>
      <c r="M6" s="69" t="s">
        <v>99</v>
      </c>
    </row>
    <row r="7" spans="1:13" ht="30" customHeight="1" x14ac:dyDescent="0.25">
      <c r="B7" s="68"/>
      <c r="C7" s="75"/>
      <c r="D7" s="75"/>
      <c r="E7" s="76"/>
      <c r="F7" s="76"/>
      <c r="G7" s="76"/>
      <c r="H7" s="76"/>
      <c r="I7" s="76"/>
      <c r="J7" s="159"/>
    </row>
    <row r="8" spans="1:13" ht="19.899999999999999" customHeight="1" x14ac:dyDescent="0.25">
      <c r="B8" s="76" t="s">
        <v>156</v>
      </c>
      <c r="C8" s="68"/>
      <c r="D8" s="68"/>
      <c r="E8" s="68"/>
      <c r="F8" s="68"/>
      <c r="G8" s="68"/>
      <c r="H8" s="68"/>
      <c r="I8" s="68"/>
    </row>
    <row r="9" spans="1:13" ht="30" customHeight="1" x14ac:dyDescent="0.25">
      <c r="B9" s="72" t="s">
        <v>161</v>
      </c>
      <c r="C9" s="245">
        <f>I34</f>
        <v>0</v>
      </c>
      <c r="D9" s="245"/>
      <c r="E9" s="68"/>
      <c r="F9" s="68"/>
      <c r="H9" s="78"/>
      <c r="I9" s="78"/>
    </row>
    <row r="10" spans="1:13" ht="30" customHeight="1" x14ac:dyDescent="0.25">
      <c r="B10" s="132" t="s">
        <v>162</v>
      </c>
      <c r="C10" s="245">
        <f>I42</f>
        <v>0</v>
      </c>
      <c r="D10" s="245"/>
      <c r="E10" s="70"/>
      <c r="F10" s="70"/>
      <c r="H10" s="78"/>
      <c r="I10" s="78"/>
    </row>
    <row r="11" spans="1:13" ht="30" customHeight="1" x14ac:dyDescent="0.25">
      <c r="B11" s="72" t="s">
        <v>163</v>
      </c>
      <c r="C11" s="244"/>
      <c r="D11" s="244"/>
      <c r="E11" s="68"/>
      <c r="F11" s="68"/>
      <c r="H11" s="78"/>
      <c r="I11" s="78"/>
    </row>
    <row r="12" spans="1:13" ht="30" customHeight="1" x14ac:dyDescent="0.25">
      <c r="B12" s="72" t="s">
        <v>159</v>
      </c>
      <c r="C12" s="245">
        <f>SUM(C9:C11)</f>
        <v>0</v>
      </c>
      <c r="D12" s="245"/>
      <c r="E12" s="68"/>
      <c r="F12" s="68"/>
      <c r="H12" s="78"/>
      <c r="I12" s="78"/>
    </row>
    <row r="13" spans="1:13" ht="30" customHeight="1" x14ac:dyDescent="0.25">
      <c r="B13" s="78"/>
      <c r="C13" s="79"/>
      <c r="D13" s="79"/>
      <c r="E13" s="68"/>
      <c r="F13" s="68"/>
      <c r="H13" s="78"/>
      <c r="I13" s="78"/>
    </row>
    <row r="14" spans="1:13" ht="19.899999999999999" customHeight="1" x14ac:dyDescent="0.25">
      <c r="B14" s="76" t="s">
        <v>157</v>
      </c>
      <c r="C14" s="79"/>
      <c r="D14" s="68"/>
      <c r="E14" s="68"/>
      <c r="F14" s="68"/>
      <c r="H14" s="78"/>
      <c r="I14" s="78"/>
    </row>
    <row r="15" spans="1:13" ht="30" customHeight="1" x14ac:dyDescent="0.25">
      <c r="B15" s="132" t="s">
        <v>164</v>
      </c>
      <c r="C15" s="245">
        <f>I48</f>
        <v>0</v>
      </c>
      <c r="D15" s="245"/>
      <c r="E15" s="68"/>
      <c r="F15" s="68"/>
      <c r="H15" s="78"/>
      <c r="I15" s="78"/>
    </row>
    <row r="16" spans="1:13" ht="30" customHeight="1" x14ac:dyDescent="0.25">
      <c r="B16" s="72" t="s">
        <v>165</v>
      </c>
      <c r="C16" s="245">
        <f>I56</f>
        <v>0</v>
      </c>
      <c r="D16" s="245"/>
      <c r="E16" s="68"/>
      <c r="F16" s="68"/>
      <c r="H16" s="78"/>
      <c r="I16" s="78"/>
      <c r="K16" s="71"/>
    </row>
    <row r="17" spans="1:9" ht="30" customHeight="1" x14ac:dyDescent="0.25">
      <c r="B17" s="132" t="s">
        <v>158</v>
      </c>
      <c r="C17" s="245">
        <f>SUM(C15:C16)</f>
        <v>0</v>
      </c>
      <c r="D17" s="245"/>
      <c r="E17" s="68"/>
      <c r="F17" s="68"/>
      <c r="H17" s="78"/>
      <c r="I17" s="78"/>
    </row>
    <row r="18" spans="1:9" ht="30" customHeight="1" x14ac:dyDescent="0.25">
      <c r="B18" s="80"/>
      <c r="C18" s="79"/>
      <c r="D18" s="79"/>
      <c r="E18" s="68"/>
      <c r="F18" s="68"/>
      <c r="G18" s="67"/>
      <c r="H18" s="78"/>
      <c r="I18" s="78"/>
    </row>
    <row r="19" spans="1:9" s="67" customFormat="1" ht="30" customHeight="1" x14ac:dyDescent="0.25">
      <c r="A19" s="137"/>
      <c r="B19" s="246" t="s">
        <v>4</v>
      </c>
      <c r="C19" s="246"/>
      <c r="D19" s="246"/>
      <c r="E19" s="137"/>
      <c r="F19" s="137"/>
      <c r="G19" s="137"/>
      <c r="H19" s="137"/>
      <c r="I19" s="137"/>
    </row>
    <row r="20" spans="1:9" ht="30" customHeight="1" x14ac:dyDescent="0.25">
      <c r="A20" s="73"/>
      <c r="B20" s="247" t="s">
        <v>5</v>
      </c>
      <c r="C20" s="247"/>
      <c r="D20" s="193"/>
      <c r="E20" s="73"/>
      <c r="F20" s="137"/>
      <c r="G20" s="191"/>
      <c r="H20" s="137"/>
      <c r="I20" s="73"/>
    </row>
    <row r="21" spans="1:9" ht="30" customHeight="1" x14ac:dyDescent="0.25">
      <c r="A21" s="73"/>
      <c r="B21" s="241" t="s">
        <v>49</v>
      </c>
      <c r="C21" s="241"/>
      <c r="D21" s="194"/>
      <c r="E21" s="73"/>
      <c r="F21" s="137"/>
      <c r="G21" s="192"/>
      <c r="H21" s="137"/>
      <c r="I21" s="73"/>
    </row>
    <row r="22" spans="1:9" ht="30" customHeight="1" x14ac:dyDescent="0.25">
      <c r="A22" s="73"/>
      <c r="B22" s="241" t="s">
        <v>50</v>
      </c>
      <c r="C22" s="241"/>
      <c r="D22" s="178" t="e">
        <f>(D20)/(D21)</f>
        <v>#DIV/0!</v>
      </c>
      <c r="E22" s="73"/>
      <c r="F22" s="137"/>
      <c r="G22" s="137"/>
      <c r="H22" s="137"/>
      <c r="I22" s="73"/>
    </row>
    <row r="23" spans="1:9" ht="30" customHeight="1" x14ac:dyDescent="0.25">
      <c r="A23" s="73"/>
      <c r="B23" s="241" t="s">
        <v>160</v>
      </c>
      <c r="C23" s="241"/>
      <c r="D23" s="179" t="e">
        <f>C12+(C17/D21)</f>
        <v>#DIV/0!</v>
      </c>
      <c r="E23" s="73"/>
      <c r="F23" s="73"/>
      <c r="G23" s="137"/>
      <c r="H23" s="73"/>
      <c r="I23" s="73"/>
    </row>
    <row r="24" spans="1:9" ht="30" customHeight="1" x14ac:dyDescent="0.25">
      <c r="A24" s="73"/>
      <c r="B24" s="241" t="s">
        <v>166</v>
      </c>
      <c r="C24" s="241"/>
      <c r="D24" s="180" t="e">
        <f>IF(D22-D23 &gt; 0, "Yes", "No")</f>
        <v>#DIV/0!</v>
      </c>
      <c r="E24" s="73"/>
      <c r="F24" s="73"/>
      <c r="G24" s="73"/>
      <c r="H24" s="73"/>
      <c r="I24" s="73"/>
    </row>
    <row r="25" spans="1:9" ht="30" customHeight="1" x14ac:dyDescent="0.25">
      <c r="A25" s="73"/>
      <c r="B25" s="241" t="s">
        <v>6</v>
      </c>
      <c r="C25" s="241"/>
      <c r="D25" s="181">
        <f>(C17)+(C12*D21)</f>
        <v>0</v>
      </c>
      <c r="E25" s="73"/>
      <c r="F25" s="73"/>
      <c r="G25" s="73"/>
      <c r="H25" s="73"/>
      <c r="I25" s="73"/>
    </row>
    <row r="26" spans="1:9" ht="30" customHeight="1" x14ac:dyDescent="0.25">
      <c r="A26" s="73"/>
      <c r="B26" s="241" t="s">
        <v>7</v>
      </c>
      <c r="C26" s="241"/>
      <c r="D26" s="181">
        <f>D20-D25</f>
        <v>0</v>
      </c>
      <c r="E26" s="73"/>
      <c r="F26" s="73"/>
      <c r="G26" s="73"/>
      <c r="H26" s="73"/>
      <c r="I26" s="73"/>
    </row>
    <row r="27" spans="1:9" ht="30" customHeight="1" x14ac:dyDescent="0.25">
      <c r="A27" s="73"/>
      <c r="B27" s="81"/>
      <c r="C27" s="81"/>
      <c r="D27" s="74"/>
      <c r="E27" s="73"/>
      <c r="F27" s="73"/>
      <c r="G27" s="73"/>
      <c r="H27" s="73"/>
      <c r="I27" s="73"/>
    </row>
    <row r="28" spans="1:9" ht="19.899999999999999" customHeight="1" x14ac:dyDescent="0.25">
      <c r="B28" s="76" t="s">
        <v>31</v>
      </c>
      <c r="C28" s="82"/>
      <c r="D28" s="82"/>
      <c r="E28" s="82"/>
      <c r="F28" s="82"/>
      <c r="G28" s="82"/>
      <c r="H28" s="82"/>
      <c r="I28" s="82"/>
    </row>
    <row r="29" spans="1:9" s="71" customFormat="1" ht="45" customHeight="1" x14ac:dyDescent="0.25">
      <c r="A29" s="82"/>
      <c r="B29" s="149" t="s">
        <v>1</v>
      </c>
      <c r="C29" s="242" t="s">
        <v>0</v>
      </c>
      <c r="D29" s="242"/>
      <c r="E29" s="259" t="s">
        <v>43</v>
      </c>
      <c r="F29" s="259"/>
      <c r="G29" s="148" t="s">
        <v>47</v>
      </c>
      <c r="H29" s="148" t="s">
        <v>46</v>
      </c>
      <c r="I29" s="148" t="s">
        <v>8</v>
      </c>
    </row>
    <row r="30" spans="1:9" ht="25.15" customHeight="1" x14ac:dyDescent="0.25">
      <c r="B30" s="173"/>
      <c r="C30" s="260"/>
      <c r="D30" s="260"/>
      <c r="E30" s="261"/>
      <c r="F30" s="261"/>
      <c r="G30" s="174"/>
      <c r="H30" s="175">
        <f>(E30*0.14)</f>
        <v>0</v>
      </c>
      <c r="I30" s="176">
        <f>((E30+H30)*G30)*(4.33)</f>
        <v>0</v>
      </c>
    </row>
    <row r="31" spans="1:9" ht="25.15" customHeight="1" x14ac:dyDescent="0.25">
      <c r="B31" s="173"/>
      <c r="C31" s="260"/>
      <c r="D31" s="260"/>
      <c r="E31" s="261"/>
      <c r="F31" s="261"/>
      <c r="G31" s="174"/>
      <c r="H31" s="175">
        <f>(E31*0.14)</f>
        <v>0</v>
      </c>
      <c r="I31" s="176">
        <f>((E31+H31)*G31)*(4.33)</f>
        <v>0</v>
      </c>
    </row>
    <row r="32" spans="1:9" ht="25.15" customHeight="1" x14ac:dyDescent="0.25">
      <c r="B32" s="173"/>
      <c r="C32" s="260"/>
      <c r="D32" s="260"/>
      <c r="E32" s="261"/>
      <c r="F32" s="261"/>
      <c r="G32" s="174"/>
      <c r="H32" s="175">
        <f>(E32*0.14)</f>
        <v>0</v>
      </c>
      <c r="I32" s="176">
        <f>((E32+H32)*G32)*(4.33)</f>
        <v>0</v>
      </c>
    </row>
    <row r="33" spans="1:13" ht="25.15" customHeight="1" x14ac:dyDescent="0.25">
      <c r="B33" s="173"/>
      <c r="C33" s="260"/>
      <c r="D33" s="260"/>
      <c r="E33" s="261"/>
      <c r="F33" s="261"/>
      <c r="G33" s="174"/>
      <c r="H33" s="175">
        <f>(E33*0.14)</f>
        <v>0</v>
      </c>
      <c r="I33" s="176">
        <f>((E33+H33)*G33)*(4.33)</f>
        <v>0</v>
      </c>
    </row>
    <row r="34" spans="1:13" ht="40.15" customHeight="1" x14ac:dyDescent="0.25">
      <c r="B34" s="264" t="s">
        <v>182</v>
      </c>
      <c r="C34" s="265"/>
      <c r="D34" s="265"/>
      <c r="E34" s="265"/>
      <c r="F34" s="266"/>
      <c r="G34" s="267" t="s">
        <v>10</v>
      </c>
      <c r="H34" s="267"/>
      <c r="I34" s="177">
        <f>SUM(I30:I33)</f>
        <v>0</v>
      </c>
    </row>
    <row r="35" spans="1:13" ht="30" customHeight="1" x14ac:dyDescent="0.25">
      <c r="C35" s="160"/>
      <c r="D35" s="160"/>
      <c r="E35" s="160"/>
      <c r="F35" s="160"/>
      <c r="G35" s="160"/>
      <c r="H35" s="160"/>
      <c r="I35" s="161"/>
    </row>
    <row r="36" spans="1:13" ht="30" customHeight="1" x14ac:dyDescent="0.25">
      <c r="C36" s="160"/>
      <c r="D36" s="160"/>
      <c r="E36" s="160"/>
      <c r="F36" s="160"/>
      <c r="G36" s="160"/>
      <c r="H36" s="160"/>
      <c r="I36" s="161"/>
    </row>
    <row r="37" spans="1:13" ht="30" customHeight="1" x14ac:dyDescent="0.25">
      <c r="C37" s="160"/>
      <c r="D37" s="160"/>
      <c r="E37" s="160"/>
      <c r="F37" s="160"/>
      <c r="G37" s="160"/>
      <c r="H37" s="160"/>
      <c r="I37" s="161"/>
    </row>
    <row r="38" spans="1:13" ht="30" customHeight="1" x14ac:dyDescent="0.25">
      <c r="C38" s="160"/>
      <c r="D38" s="160"/>
      <c r="E38" s="160"/>
      <c r="F38" s="160"/>
      <c r="G38" s="160"/>
      <c r="H38" s="160"/>
      <c r="I38" s="161"/>
    </row>
    <row r="39" spans="1:13" ht="19.899999999999999" customHeight="1" x14ac:dyDescent="0.25">
      <c r="B39" s="76" t="s">
        <v>11</v>
      </c>
      <c r="C39" s="68"/>
      <c r="D39" s="68"/>
      <c r="E39" s="68"/>
      <c r="F39" s="68"/>
      <c r="G39" s="68"/>
      <c r="H39" s="68"/>
      <c r="I39" s="68"/>
    </row>
    <row r="40" spans="1:13" s="71" customFormat="1" ht="40.15" customHeight="1" x14ac:dyDescent="0.25">
      <c r="A40" s="82"/>
      <c r="B40" s="149" t="s">
        <v>1</v>
      </c>
      <c r="C40" s="242" t="s">
        <v>12</v>
      </c>
      <c r="D40" s="242"/>
      <c r="E40" s="268" t="s">
        <v>13</v>
      </c>
      <c r="F40" s="268"/>
      <c r="G40" s="149" t="s">
        <v>14</v>
      </c>
      <c r="H40" s="149" t="s">
        <v>15</v>
      </c>
      <c r="I40" s="148" t="s">
        <v>8</v>
      </c>
    </row>
    <row r="41" spans="1:13" ht="25.15" customHeight="1" x14ac:dyDescent="0.25">
      <c r="B41" s="173"/>
      <c r="C41" s="260"/>
      <c r="D41" s="260"/>
      <c r="E41" s="260"/>
      <c r="F41" s="260"/>
      <c r="G41" s="188"/>
      <c r="H41" s="189"/>
      <c r="I41" s="182"/>
    </row>
    <row r="42" spans="1:13" ht="19.899999999999999" customHeight="1" x14ac:dyDescent="0.25">
      <c r="B42" s="262" t="s">
        <v>135</v>
      </c>
      <c r="C42" s="262"/>
      <c r="D42" s="262"/>
      <c r="E42" s="262"/>
      <c r="F42" s="262"/>
      <c r="G42" s="262"/>
      <c r="H42" s="263"/>
      <c r="I42" s="183">
        <f>SUM(I41:I41)</f>
        <v>0</v>
      </c>
    </row>
    <row r="43" spans="1:13" ht="19.899999999999999" customHeight="1" x14ac:dyDescent="0.25">
      <c r="B43" s="269" t="s">
        <v>128</v>
      </c>
      <c r="C43" s="269"/>
      <c r="D43" s="269"/>
      <c r="E43" s="269"/>
      <c r="F43" s="269"/>
      <c r="G43" s="269"/>
      <c r="H43" s="269"/>
      <c r="I43" s="184">
        <f>I42*12</f>
        <v>0</v>
      </c>
    </row>
    <row r="44" spans="1:13" ht="30" customHeight="1" x14ac:dyDescent="0.25">
      <c r="C44" s="160"/>
      <c r="D44" s="160"/>
      <c r="E44" s="160"/>
      <c r="F44" s="160"/>
      <c r="G44" s="160"/>
      <c r="H44" s="160"/>
      <c r="I44" s="161"/>
    </row>
    <row r="45" spans="1:13" ht="19.899999999999999" customHeight="1" x14ac:dyDescent="0.25">
      <c r="B45" s="76" t="s">
        <v>18</v>
      </c>
      <c r="C45" s="68"/>
      <c r="D45" s="68"/>
      <c r="E45" s="68"/>
      <c r="F45" s="68"/>
      <c r="G45" s="68"/>
      <c r="H45" s="68"/>
      <c r="I45" s="68"/>
    </row>
    <row r="46" spans="1:13" s="71" customFormat="1" ht="40.15" customHeight="1" x14ac:dyDescent="0.25">
      <c r="A46" s="82"/>
      <c r="B46" s="149" t="s">
        <v>1</v>
      </c>
      <c r="C46" s="242" t="s">
        <v>19</v>
      </c>
      <c r="D46" s="242"/>
      <c r="E46" s="268" t="s">
        <v>13</v>
      </c>
      <c r="F46" s="268"/>
      <c r="G46" s="242" t="s">
        <v>20</v>
      </c>
      <c r="H46" s="242"/>
      <c r="I46" s="148" t="s">
        <v>21</v>
      </c>
    </row>
    <row r="47" spans="1:13" ht="25.15" customHeight="1" x14ac:dyDescent="0.25">
      <c r="B47" s="173"/>
      <c r="C47" s="273"/>
      <c r="D47" s="274"/>
      <c r="E47" s="260"/>
      <c r="F47" s="260"/>
      <c r="G47" s="275"/>
      <c r="H47" s="275"/>
      <c r="I47" s="185"/>
    </row>
    <row r="48" spans="1:13" ht="19.899999999999999" customHeight="1" x14ac:dyDescent="0.25">
      <c r="B48" s="262" t="s">
        <v>134</v>
      </c>
      <c r="C48" s="262"/>
      <c r="D48" s="262"/>
      <c r="E48" s="262"/>
      <c r="F48" s="262"/>
      <c r="G48" s="262"/>
      <c r="H48" s="262"/>
      <c r="I48" s="176">
        <f>SUM(I47:I47)</f>
        <v>0</v>
      </c>
      <c r="M48" s="67"/>
    </row>
    <row r="49" spans="1:9" ht="30" customHeight="1" x14ac:dyDescent="0.25">
      <c r="B49" s="162"/>
      <c r="C49" s="163"/>
      <c r="D49" s="163"/>
      <c r="E49" s="163"/>
      <c r="F49" s="163"/>
      <c r="G49" s="163"/>
      <c r="H49" s="163"/>
      <c r="I49" s="164"/>
    </row>
    <row r="50" spans="1:9" s="71" customFormat="1" ht="19.899999999999999" customHeight="1" x14ac:dyDescent="0.25">
      <c r="A50" s="82"/>
      <c r="B50" s="165" t="s">
        <v>25</v>
      </c>
      <c r="C50" s="166"/>
      <c r="D50" s="166"/>
      <c r="E50" s="166"/>
      <c r="F50" s="166"/>
      <c r="G50" s="166"/>
      <c r="H50" s="166"/>
      <c r="I50" s="166"/>
    </row>
    <row r="51" spans="1:9" s="71" customFormat="1" ht="40.15" customHeight="1" x14ac:dyDescent="0.25">
      <c r="A51" s="82"/>
      <c r="B51" s="150" t="s">
        <v>1</v>
      </c>
      <c r="C51" s="276" t="s">
        <v>0</v>
      </c>
      <c r="D51" s="276"/>
      <c r="E51" s="276" t="s">
        <v>2</v>
      </c>
      <c r="F51" s="276"/>
      <c r="G51" s="276"/>
      <c r="H51" s="133" t="s">
        <v>26</v>
      </c>
      <c r="I51" s="150" t="s">
        <v>21</v>
      </c>
    </row>
    <row r="52" spans="1:9" ht="25.15" customHeight="1" x14ac:dyDescent="0.25">
      <c r="B52" s="187"/>
      <c r="C52" s="260"/>
      <c r="D52" s="260"/>
      <c r="E52" s="277"/>
      <c r="F52" s="277"/>
      <c r="G52" s="277"/>
      <c r="H52" s="190"/>
      <c r="I52" s="186"/>
    </row>
    <row r="53" spans="1:9" ht="25.15" customHeight="1" x14ac:dyDescent="0.25">
      <c r="B53" s="187"/>
      <c r="C53" s="260"/>
      <c r="D53" s="260"/>
      <c r="E53" s="277"/>
      <c r="F53" s="277"/>
      <c r="G53" s="277"/>
      <c r="H53" s="190"/>
      <c r="I53" s="186"/>
    </row>
    <row r="54" spans="1:9" ht="25.15" customHeight="1" x14ac:dyDescent="0.25">
      <c r="B54" s="187"/>
      <c r="C54" s="260"/>
      <c r="D54" s="260"/>
      <c r="E54" s="277"/>
      <c r="F54" s="277"/>
      <c r="G54" s="277"/>
      <c r="H54" s="190"/>
      <c r="I54" s="186"/>
    </row>
    <row r="55" spans="1:9" ht="25.15" customHeight="1" x14ac:dyDescent="0.25">
      <c r="B55" s="187"/>
      <c r="C55" s="260"/>
      <c r="D55" s="260"/>
      <c r="E55" s="277"/>
      <c r="F55" s="277"/>
      <c r="G55" s="277"/>
      <c r="H55" s="190"/>
      <c r="I55" s="186"/>
    </row>
    <row r="56" spans="1:9" ht="19.899999999999999" customHeight="1" x14ac:dyDescent="0.25">
      <c r="B56" s="263" t="s">
        <v>133</v>
      </c>
      <c r="C56" s="286"/>
      <c r="D56" s="286"/>
      <c r="E56" s="286"/>
      <c r="F56" s="286"/>
      <c r="G56" s="286"/>
      <c r="H56" s="287"/>
      <c r="I56" s="183">
        <f>SUM(I52:I55)</f>
        <v>0</v>
      </c>
    </row>
    <row r="57" spans="1:9" ht="30" customHeight="1" x14ac:dyDescent="0.25">
      <c r="I57" s="69" t="s">
        <v>29</v>
      </c>
    </row>
    <row r="58" spans="1:9" ht="19.899999999999999" customHeight="1" x14ac:dyDescent="0.25">
      <c r="H58" s="68"/>
      <c r="I58" s="68"/>
    </row>
    <row r="59" spans="1:9" ht="19.899999999999999" customHeight="1" x14ac:dyDescent="0.25">
      <c r="A59" s="279"/>
      <c r="B59" s="288"/>
      <c r="C59" s="289"/>
      <c r="F59" s="280"/>
      <c r="G59" s="290"/>
      <c r="H59" s="281"/>
      <c r="I59" s="270"/>
    </row>
    <row r="60" spans="1:9" ht="19.899999999999999" customHeight="1" x14ac:dyDescent="0.25">
      <c r="A60" s="279"/>
      <c r="B60" s="288"/>
      <c r="C60" s="289"/>
      <c r="F60" s="282"/>
      <c r="G60" s="279"/>
      <c r="H60" s="283"/>
      <c r="I60" s="271"/>
    </row>
    <row r="61" spans="1:9" ht="19.899999999999999" customHeight="1" x14ac:dyDescent="0.25">
      <c r="A61" s="279"/>
      <c r="B61" s="288"/>
      <c r="C61" s="289"/>
      <c r="F61" s="284"/>
      <c r="G61" s="291"/>
      <c r="H61" s="285"/>
      <c r="I61" s="272"/>
    </row>
    <row r="62" spans="1:9" ht="19.899999999999999" customHeight="1" x14ac:dyDescent="0.25">
      <c r="A62" s="167"/>
      <c r="B62" s="168" t="s">
        <v>44</v>
      </c>
      <c r="C62" s="169" t="s">
        <v>45</v>
      </c>
      <c r="F62" s="278" t="s">
        <v>137</v>
      </c>
      <c r="G62" s="278"/>
      <c r="H62" s="278"/>
      <c r="I62" s="169" t="s">
        <v>45</v>
      </c>
    </row>
    <row r="63" spans="1:9" ht="40.15" customHeight="1" x14ac:dyDescent="0.25"/>
    <row r="64" spans="1:9" ht="19.899999999999999" customHeight="1" x14ac:dyDescent="0.25">
      <c r="A64" s="279"/>
      <c r="B64" s="280"/>
      <c r="C64" s="281"/>
      <c r="E64" s="67"/>
    </row>
    <row r="65" spans="1:3" ht="19.899999999999999" customHeight="1" x14ac:dyDescent="0.25">
      <c r="A65" s="279"/>
      <c r="B65" s="282"/>
      <c r="C65" s="283"/>
    </row>
    <row r="66" spans="1:3" ht="19.899999999999999" customHeight="1" x14ac:dyDescent="0.25">
      <c r="A66" s="279"/>
      <c r="B66" s="284"/>
      <c r="C66" s="285"/>
    </row>
    <row r="67" spans="1:3" ht="19.899999999999999" customHeight="1" x14ac:dyDescent="0.25">
      <c r="A67" s="167"/>
      <c r="B67" s="168" t="s">
        <v>138</v>
      </c>
      <c r="C67" s="169" t="s">
        <v>45</v>
      </c>
    </row>
  </sheetData>
  <mergeCells count="75">
    <mergeCell ref="F62:H62"/>
    <mergeCell ref="A64:A66"/>
    <mergeCell ref="B64:C66"/>
    <mergeCell ref="C54:D54"/>
    <mergeCell ref="C55:D55"/>
    <mergeCell ref="E55:G55"/>
    <mergeCell ref="B56:H56"/>
    <mergeCell ref="A59:A61"/>
    <mergeCell ref="B59:B61"/>
    <mergeCell ref="C59:C61"/>
    <mergeCell ref="F59:H61"/>
    <mergeCell ref="E54:G54"/>
    <mergeCell ref="B43:H43"/>
    <mergeCell ref="C46:D46"/>
    <mergeCell ref="E46:F46"/>
    <mergeCell ref="G46:H46"/>
    <mergeCell ref="I59:I61"/>
    <mergeCell ref="C53:D53"/>
    <mergeCell ref="C52:D52"/>
    <mergeCell ref="C47:D47"/>
    <mergeCell ref="E47:F47"/>
    <mergeCell ref="G47:H47"/>
    <mergeCell ref="B48:H48"/>
    <mergeCell ref="C51:D51"/>
    <mergeCell ref="E51:G51"/>
    <mergeCell ref="E52:G52"/>
    <mergeCell ref="E53:G53"/>
    <mergeCell ref="E29:F29"/>
    <mergeCell ref="C30:D30"/>
    <mergeCell ref="E30:F30"/>
    <mergeCell ref="B42:H42"/>
    <mergeCell ref="C31:D31"/>
    <mergeCell ref="E31:F31"/>
    <mergeCell ref="C32:D32"/>
    <mergeCell ref="E32:F32"/>
    <mergeCell ref="C33:D33"/>
    <mergeCell ref="E33:F33"/>
    <mergeCell ref="B34:F34"/>
    <mergeCell ref="G34:H34"/>
    <mergeCell ref="C40:D40"/>
    <mergeCell ref="E40:F40"/>
    <mergeCell ref="C41:D41"/>
    <mergeCell ref="E41:F41"/>
    <mergeCell ref="B23:C23"/>
    <mergeCell ref="B1:I1"/>
    <mergeCell ref="C2:D2"/>
    <mergeCell ref="E2:G2"/>
    <mergeCell ref="H2:I2"/>
    <mergeCell ref="C3:D3"/>
    <mergeCell ref="E3:G3"/>
    <mergeCell ref="H3:I3"/>
    <mergeCell ref="H4:I4"/>
    <mergeCell ref="C5:D5"/>
    <mergeCell ref="E5:G5"/>
    <mergeCell ref="H5:I5"/>
    <mergeCell ref="C6:D6"/>
    <mergeCell ref="E6:G6"/>
    <mergeCell ref="H6:I6"/>
    <mergeCell ref="C4:D4"/>
    <mergeCell ref="B25:C25"/>
    <mergeCell ref="B26:C26"/>
    <mergeCell ref="C29:D29"/>
    <mergeCell ref="E4:G4"/>
    <mergeCell ref="C11:D11"/>
    <mergeCell ref="C12:D12"/>
    <mergeCell ref="B24:C24"/>
    <mergeCell ref="C10:D10"/>
    <mergeCell ref="C9:D9"/>
    <mergeCell ref="C15:D15"/>
    <mergeCell ref="C16:D16"/>
    <mergeCell ref="C17:D17"/>
    <mergeCell ref="B19:D19"/>
    <mergeCell ref="B20:C20"/>
    <mergeCell ref="B21:C21"/>
    <mergeCell ref="B22:C22"/>
  </mergeCells>
  <conditionalFormatting sqref="D24">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2" orientation="portrait" horizontalDpi="1200" verticalDpi="1200" r:id="rId1"/>
  <rowBreaks count="1" manualBreakCount="1">
    <brk id="36" max="9" man="1"/>
  </rowBreaks>
  <colBreaks count="1" manualBreakCount="1">
    <brk id="11" max="64"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Formulas!$I$2:$I$5</xm:f>
          </x14:formula1>
          <xm:sqref>B30:B33 B52:B55</xm:sqref>
        </x14:dataValidation>
        <x14:dataValidation type="list" allowBlank="1" showInputMessage="1" showErrorMessage="1">
          <x14:formula1>
            <xm:f>Formulas!$A$2:$A$16</xm:f>
          </x14:formula1>
          <xm:sqref>B47 B41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zoomScaleSheetLayoutView="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183</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5" t="s">
        <v>49</v>
      </c>
      <c r="E6" s="25">
        <f>'Spending Plan'!D21</f>
        <v>0</v>
      </c>
      <c r="H6" s="96"/>
    </row>
    <row r="7" spans="2:8" ht="28.15" customHeight="1" x14ac:dyDescent="0.25">
      <c r="B7" s="94" t="s">
        <v>104</v>
      </c>
      <c r="C7" s="29">
        <f>'Spending Plan'!C11</f>
        <v>0</v>
      </c>
      <c r="D7" s="94" t="s">
        <v>167</v>
      </c>
      <c r="E7" s="29">
        <f>'Spending Plan'!D20</f>
        <v>0</v>
      </c>
      <c r="G7" s="97"/>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293"/>
      <c r="C19" s="293"/>
      <c r="D19" s="28">
        <f>'Spending Plan'!I43-D18</f>
        <v>0</v>
      </c>
      <c r="E19" s="26" t="s">
        <v>129</v>
      </c>
      <c r="F19" s="22"/>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'Spending Plan'!I48-D23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05"/>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147</v>
      </c>
      <c r="C31" s="292"/>
      <c r="D31" s="107">
        <f>SUM(D27:D30)</f>
        <v>0</v>
      </c>
      <c r="E31" s="105"/>
      <c r="H31" s="12"/>
    </row>
    <row r="32" spans="2:10" x14ac:dyDescent="0.25">
      <c r="B32" s="115"/>
      <c r="C32" s="115"/>
      <c r="D32" s="28">
        <f>'Spending Plan'!I56-D31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E7-C39</f>
        <v>#DIV/0!</v>
      </c>
      <c r="H41" s="105"/>
    </row>
  </sheetData>
  <mergeCells count="5">
    <mergeCell ref="B14:F14"/>
    <mergeCell ref="B18:C18"/>
    <mergeCell ref="B23:C23"/>
    <mergeCell ref="B31:C31"/>
    <mergeCell ref="B19:C19"/>
  </mergeCells>
  <pageMargins left="0.7" right="0.7" top="0.75" bottom="0.75" header="0.3" footer="0.3"/>
  <pageSetup scale="56" orientation="portrait" horizontalDpi="1200" verticalDpi="1200" r:id="rId1"/>
  <colBreaks count="1" manualBreakCount="1">
    <brk id="8" max="1048575" man="1"/>
  </colBreaks>
  <ignoredErrors>
    <ignoredError sqref="C38:C39 C4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zoomScaleSheetLayoutView="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180</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1'!C41</f>
        <v>#DIV/0!</v>
      </c>
      <c r="H6" s="96"/>
    </row>
    <row r="7" spans="2:8" ht="28.15" customHeight="1" x14ac:dyDescent="0.25">
      <c r="B7" s="94" t="s">
        <v>104</v>
      </c>
      <c r="C7" s="29">
        <f>'Spending Plan'!C11</f>
        <v>0</v>
      </c>
      <c r="D7" s="94" t="s">
        <v>117</v>
      </c>
      <c r="E7" s="29" t="e">
        <f>'Month 1'!C39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1'!D19-D18</f>
        <v>0</v>
      </c>
      <c r="E19" s="15" t="s">
        <v>131</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6" t="s">
        <v>108</v>
      </c>
      <c r="C23" s="296"/>
      <c r="D23" s="28">
        <f>SUM(D22:D22)</f>
        <v>0</v>
      </c>
      <c r="F23" s="12"/>
    </row>
    <row r="24" spans="2:10" x14ac:dyDescent="0.25">
      <c r="B24" s="115"/>
      <c r="C24" s="115"/>
      <c r="D24" s="28">
        <f>'Month 1'!D24-D23</f>
        <v>0</v>
      </c>
      <c r="E24" s="15" t="s">
        <v>132</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28"/>
      <c r="C32" s="129"/>
      <c r="D32" s="28">
        <f>'Month 1'!D32-D31</f>
        <v>0</v>
      </c>
      <c r="E32" s="14" t="s">
        <v>109</v>
      </c>
      <c r="F32" s="15"/>
      <c r="H32" s="12"/>
    </row>
    <row r="33" spans="2:8" x14ac:dyDescent="0.25">
      <c r="B33" s="128"/>
      <c r="C33" s="129"/>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G6:G7"/>
    <mergeCell ref="B14:F14"/>
    <mergeCell ref="B18:C18"/>
    <mergeCell ref="B23:C23"/>
    <mergeCell ref="B31:C31"/>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184</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2'!C41</f>
        <v>#DIV/0!</v>
      </c>
      <c r="H6" s="96"/>
    </row>
    <row r="7" spans="2:8" ht="28.15" customHeight="1" x14ac:dyDescent="0.25">
      <c r="B7" s="94" t="s">
        <v>104</v>
      </c>
      <c r="C7" s="29">
        <f>'Spending Plan'!C11</f>
        <v>0</v>
      </c>
      <c r="D7" s="94" t="s">
        <v>117</v>
      </c>
      <c r="E7" s="29" t="e">
        <f>'Month 1'!C39+'Month 2'!C39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2'!D19-D18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2'!D24-D23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28"/>
      <c r="C32" s="129"/>
      <c r="D32" s="28">
        <f>'Month 2'!D32-D31</f>
        <v>0</v>
      </c>
      <c r="E32" s="14" t="s">
        <v>109</v>
      </c>
      <c r="F32" s="15"/>
      <c r="H32" s="12"/>
    </row>
    <row r="33" spans="2:8" x14ac:dyDescent="0.25">
      <c r="B33" s="128"/>
      <c r="C33" s="129"/>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171</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3'!C41</f>
        <v>#DIV/0!</v>
      </c>
      <c r="H6" s="96"/>
    </row>
    <row r="7" spans="2:8" ht="28.15" customHeight="1" x14ac:dyDescent="0.25">
      <c r="B7" s="94" t="s">
        <v>104</v>
      </c>
      <c r="C7" s="29">
        <f>'Spending Plan'!C11</f>
        <v>0</v>
      </c>
      <c r="D7" s="94" t="s">
        <v>117</v>
      </c>
      <c r="E7" s="29" t="e">
        <f>'Month 1'!C39+'Month 2'!C39+'Month 3'!C39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3'!D19-D18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3'!D24-D23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28"/>
      <c r="C32" s="129"/>
      <c r="D32" s="28">
        <f>'Month 3'!D32-D31</f>
        <v>0</v>
      </c>
      <c r="E32" s="14" t="s">
        <v>109</v>
      </c>
      <c r="F32" s="15"/>
      <c r="H32" s="12"/>
    </row>
    <row r="33" spans="2:8" x14ac:dyDescent="0.25">
      <c r="B33" s="128"/>
      <c r="C33" s="129"/>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14:F14"/>
    <mergeCell ref="B18:C18"/>
    <mergeCell ref="B23:C23"/>
    <mergeCell ref="B31:C31"/>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172</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4'!C41</f>
        <v>#DIV/0!</v>
      </c>
      <c r="H6" s="96"/>
    </row>
    <row r="7" spans="2:8" ht="28.15" customHeight="1" x14ac:dyDescent="0.25">
      <c r="B7" s="94" t="s">
        <v>104</v>
      </c>
      <c r="C7" s="29">
        <f>'Spending Plan'!C11</f>
        <v>0</v>
      </c>
      <c r="D7" s="94" t="s">
        <v>117</v>
      </c>
      <c r="E7" s="29" t="e">
        <f>'Month 1'!C39+'Month 2'!C39+'Month 3'!C39+'Month 4'!C39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4'!D19-D18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4'!D24-D23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9"/>
      <c r="D31" s="107">
        <f>SUM(D27:D30)</f>
        <v>0</v>
      </c>
      <c r="E31" s="105"/>
      <c r="H31" s="12"/>
    </row>
    <row r="32" spans="2:10" x14ac:dyDescent="0.25">
      <c r="B32" s="115"/>
      <c r="C32" s="115"/>
      <c r="D32" s="28">
        <f>'Month 4'!D32-D31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2" spans="2:8" ht="19.5" thickBot="1" x14ac:dyDescent="0.35">
      <c r="B2" s="83" t="s">
        <v>100</v>
      </c>
      <c r="C2" s="20" t="s">
        <v>174</v>
      </c>
      <c r="D2" s="84"/>
      <c r="E2" s="84"/>
      <c r="F2" s="85"/>
      <c r="G2" s="85"/>
      <c r="H2" s="85"/>
    </row>
    <row r="3" spans="2:8" ht="18.75" x14ac:dyDescent="0.3">
      <c r="B3" s="87"/>
      <c r="C3" s="87"/>
      <c r="D3" s="87"/>
      <c r="E3" s="87"/>
      <c r="F3" s="85"/>
      <c r="G3" s="85"/>
      <c r="H3" s="85"/>
    </row>
    <row r="4" spans="2:8" ht="19.899999999999999" customHeight="1" x14ac:dyDescent="0.25">
      <c r="B4" s="88" t="s">
        <v>101</v>
      </c>
      <c r="C4" s="23">
        <f>'Spending Plan'!C2</f>
        <v>0</v>
      </c>
      <c r="D4" s="89" t="s">
        <v>102</v>
      </c>
      <c r="E4" s="24">
        <f>'Spending Plan'!H5</f>
        <v>0</v>
      </c>
      <c r="G4" s="11"/>
      <c r="H4" s="90"/>
    </row>
    <row r="5" spans="2:8" x14ac:dyDescent="0.25">
      <c r="C5" s="91"/>
      <c r="D5" s="90"/>
      <c r="E5" s="90"/>
      <c r="F5" s="92"/>
      <c r="G5" s="93"/>
    </row>
    <row r="6" spans="2:8" ht="28.15" customHeight="1" x14ac:dyDescent="0.25">
      <c r="B6" s="94" t="s">
        <v>103</v>
      </c>
      <c r="C6" s="29" t="e">
        <f>'Spending Plan'!D22</f>
        <v>#DIV/0!</v>
      </c>
      <c r="D6" s="94" t="s">
        <v>167</v>
      </c>
      <c r="E6" s="29">
        <f>'Spending Plan'!D20</f>
        <v>0</v>
      </c>
      <c r="F6" s="297" t="s">
        <v>116</v>
      </c>
      <c r="G6" s="294" t="e">
        <f>'Month 5'!C41</f>
        <v>#DIV/0!</v>
      </c>
      <c r="H6" s="96"/>
    </row>
    <row r="7" spans="2:8" ht="28.15" customHeight="1" x14ac:dyDescent="0.25">
      <c r="B7" s="94" t="s">
        <v>104</v>
      </c>
      <c r="C7" s="29">
        <f>'Spending Plan'!C11</f>
        <v>0</v>
      </c>
      <c r="D7" s="94" t="s">
        <v>117</v>
      </c>
      <c r="E7" s="29" t="e">
        <f>'Month 1'!C39+'Month 2'!C39+'Month 3'!C39+'Month 4'!C39+'Month 5'!C39</f>
        <v>#DIV/0!</v>
      </c>
      <c r="F7" s="298"/>
      <c r="G7" s="295"/>
      <c r="H7" s="97"/>
    </row>
    <row r="9" spans="2:8" ht="28.15" customHeight="1" x14ac:dyDescent="0.25">
      <c r="B9" s="98" t="s">
        <v>79</v>
      </c>
      <c r="C9" s="99" t="s">
        <v>0</v>
      </c>
      <c r="D9" s="98" t="s">
        <v>80</v>
      </c>
      <c r="E9" s="98" t="s">
        <v>81</v>
      </c>
      <c r="F9" s="98" t="s">
        <v>82</v>
      </c>
      <c r="G9" s="99" t="s">
        <v>73</v>
      </c>
    </row>
    <row r="10" spans="2:8" ht="14.45" customHeight="1" x14ac:dyDescent="0.25">
      <c r="B10" s="100">
        <f>'Spending Plan'!B30</f>
        <v>0</v>
      </c>
      <c r="C10" s="101">
        <f>'Spending Plan'!C30</f>
        <v>0</v>
      </c>
      <c r="D10" s="102">
        <f>'Spending Plan'!E30</f>
        <v>0</v>
      </c>
      <c r="E10" s="102">
        <f>(D10*0.14)</f>
        <v>0</v>
      </c>
      <c r="F10" s="103"/>
      <c r="G10" s="104">
        <f>((D10)+(E10))*F10</f>
        <v>0</v>
      </c>
      <c r="H10" s="105"/>
    </row>
    <row r="11" spans="2:8" ht="14.45" customHeight="1" x14ac:dyDescent="0.25">
      <c r="B11" s="100">
        <f>'Spending Plan'!B31</f>
        <v>0</v>
      </c>
      <c r="C11" s="101">
        <f>'Spending Plan'!C31</f>
        <v>0</v>
      </c>
      <c r="D11" s="102">
        <f>'Spending Plan'!E31</f>
        <v>0</v>
      </c>
      <c r="E11" s="106">
        <f>(D11*0.14)</f>
        <v>0</v>
      </c>
      <c r="F11" s="103">
        <v>0</v>
      </c>
      <c r="G11" s="107">
        <f>(D11+E11)*F11</f>
        <v>0</v>
      </c>
    </row>
    <row r="12" spans="2:8" ht="14.45" customHeight="1" x14ac:dyDescent="0.25">
      <c r="B12" s="100">
        <f>'Spending Plan'!B32</f>
        <v>0</v>
      </c>
      <c r="C12" s="101">
        <f>'Spending Plan'!C32</f>
        <v>0</v>
      </c>
      <c r="D12" s="102">
        <f>'Spending Plan'!E32</f>
        <v>0</v>
      </c>
      <c r="E12" s="106">
        <f>(D12*0.14)</f>
        <v>0</v>
      </c>
      <c r="F12" s="103">
        <v>0</v>
      </c>
      <c r="G12" s="107">
        <f>(D12+E12)*F12</f>
        <v>0</v>
      </c>
    </row>
    <row r="13" spans="2:8" x14ac:dyDescent="0.25">
      <c r="B13" s="100">
        <f>'Spending Plan'!B33</f>
        <v>0</v>
      </c>
      <c r="C13" s="101">
        <f>'Spending Plan'!C33</f>
        <v>0</v>
      </c>
      <c r="D13" s="102">
        <f>'Spending Plan'!E33</f>
        <v>0</v>
      </c>
      <c r="E13" s="106">
        <f>(D13*0.14)</f>
        <v>0</v>
      </c>
      <c r="F13" s="103">
        <v>0</v>
      </c>
      <c r="G13" s="107">
        <f>(D13+E13)*F13</f>
        <v>0</v>
      </c>
    </row>
    <row r="14" spans="2:8" x14ac:dyDescent="0.25">
      <c r="B14" s="292" t="s">
        <v>105</v>
      </c>
      <c r="C14" s="292"/>
      <c r="D14" s="292"/>
      <c r="E14" s="292"/>
      <c r="F14" s="292"/>
      <c r="G14" s="107">
        <f>SUM(G10:G13)</f>
        <v>0</v>
      </c>
    </row>
    <row r="15" spans="2:8" x14ac:dyDescent="0.25">
      <c r="B15" s="12"/>
      <c r="C15" s="108"/>
      <c r="D15" s="108"/>
      <c r="E15" s="108"/>
      <c r="F15" s="109"/>
      <c r="G15" s="110"/>
      <c r="H15" s="111"/>
    </row>
    <row r="16" spans="2: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5'!D19-D18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5'!D24-D23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f>SUM(D27:D29)</f>
        <v>0</v>
      </c>
      <c r="E30" s="105"/>
      <c r="H30" s="12"/>
    </row>
    <row r="31" spans="2:10" x14ac:dyDescent="0.25">
      <c r="B31" s="292" t="s">
        <v>108</v>
      </c>
      <c r="C31" s="299"/>
      <c r="D31" s="107">
        <f>SUM(D27:D30)</f>
        <v>0</v>
      </c>
      <c r="E31" s="105"/>
      <c r="H31" s="12"/>
    </row>
    <row r="32" spans="2:10" x14ac:dyDescent="0.25">
      <c r="B32" s="115"/>
      <c r="C32" s="115"/>
      <c r="D32" s="28">
        <f>'Month 5'!D32-D31</f>
        <v>0</v>
      </c>
      <c r="E32" s="14" t="s">
        <v>109</v>
      </c>
      <c r="F32" s="15"/>
      <c r="H32" s="12"/>
    </row>
    <row r="33" spans="2:8" x14ac:dyDescent="0.25">
      <c r="B33" s="115"/>
      <c r="C33" s="115"/>
      <c r="D33" s="119"/>
      <c r="E33" s="105"/>
      <c r="H33" s="12"/>
    </row>
    <row r="34" spans="2:8" ht="19.899999999999999" customHeight="1" x14ac:dyDescent="0.25">
      <c r="B34" s="120" t="s">
        <v>110</v>
      </c>
      <c r="C34" s="29">
        <f>D18+G14+D23+D30</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G6:G7"/>
    <mergeCell ref="F6:F7"/>
    <mergeCell ref="B14:F14"/>
    <mergeCell ref="B18:C18"/>
    <mergeCell ref="B23:C23"/>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1"/>
  <sheetViews>
    <sheetView zoomScale="80" zoomScaleNormal="80" workbookViewId="0">
      <selection activeCell="C2" sqref="C2"/>
    </sheetView>
  </sheetViews>
  <sheetFormatPr defaultColWidth="9.28515625" defaultRowHeight="15" x14ac:dyDescent="0.25"/>
  <cols>
    <col min="1" max="1" width="9.28515625" style="86"/>
    <col min="2" max="2" width="33.7109375" style="86" customWidth="1"/>
    <col min="3" max="3" width="20.7109375" style="86" customWidth="1"/>
    <col min="4" max="4" width="25.7109375" style="86" customWidth="1"/>
    <col min="5" max="7" width="20.7109375" style="86" customWidth="1"/>
    <col min="8" max="8" width="10.7109375" style="86" customWidth="1"/>
    <col min="9" max="9" width="13" style="86" bestFit="1" customWidth="1"/>
    <col min="10" max="16384" width="9.28515625" style="86"/>
  </cols>
  <sheetData>
    <row r="1" spans="1:8" x14ac:dyDescent="0.25">
      <c r="A1" s="86" t="s">
        <v>29</v>
      </c>
    </row>
    <row r="2" spans="1:8" ht="19.5" thickBot="1" x14ac:dyDescent="0.35">
      <c r="B2" s="130" t="s">
        <v>100</v>
      </c>
      <c r="C2" s="20" t="s">
        <v>173</v>
      </c>
      <c r="D2" s="84"/>
      <c r="E2" s="84"/>
      <c r="F2" s="85"/>
      <c r="G2" s="85"/>
      <c r="H2" s="85"/>
    </row>
    <row r="3" spans="1:8" ht="18.75" x14ac:dyDescent="0.3">
      <c r="B3" s="87"/>
      <c r="C3" s="87"/>
      <c r="D3" s="87"/>
      <c r="E3" s="87"/>
      <c r="F3" s="85"/>
      <c r="G3" s="85"/>
      <c r="H3" s="85"/>
    </row>
    <row r="4" spans="1:8" ht="19.899999999999999" customHeight="1" x14ac:dyDescent="0.25">
      <c r="B4" s="88" t="s">
        <v>101</v>
      </c>
      <c r="C4" s="23">
        <f>'Spending Plan'!C2</f>
        <v>0</v>
      </c>
      <c r="D4" s="89" t="s">
        <v>102</v>
      </c>
      <c r="E4" s="24">
        <f>'Spending Plan'!H5</f>
        <v>0</v>
      </c>
      <c r="G4" s="11"/>
      <c r="H4" s="90"/>
    </row>
    <row r="5" spans="1:8" x14ac:dyDescent="0.25">
      <c r="C5" s="91"/>
      <c r="D5" s="90"/>
      <c r="E5" s="90"/>
      <c r="F5" s="92"/>
      <c r="G5" s="93"/>
    </row>
    <row r="6" spans="1:8" ht="28.15" customHeight="1" x14ac:dyDescent="0.25">
      <c r="B6" s="94" t="s">
        <v>103</v>
      </c>
      <c r="C6" s="29" t="e">
        <f>'Spending Plan'!D22</f>
        <v>#DIV/0!</v>
      </c>
      <c r="D6" s="94" t="s">
        <v>167</v>
      </c>
      <c r="E6" s="29">
        <f>'Spending Plan'!D20</f>
        <v>0</v>
      </c>
      <c r="F6" s="297" t="s">
        <v>116</v>
      </c>
      <c r="G6" s="294" t="e">
        <f>'Month 6'!C41</f>
        <v>#DIV/0!</v>
      </c>
      <c r="H6" s="96"/>
    </row>
    <row r="7" spans="1:8" ht="28.15" customHeight="1" x14ac:dyDescent="0.25">
      <c r="B7" s="94" t="s">
        <v>104</v>
      </c>
      <c r="C7" s="29">
        <f>'Spending Plan'!C11</f>
        <v>0</v>
      </c>
      <c r="D7" s="94" t="s">
        <v>117</v>
      </c>
      <c r="E7" s="29" t="e">
        <f>'Month 1'!C39+'Month 2'!C39+'Month 3'!C39+'Month 4'!C39+'Month 5'!C39+'Month 6'!C39</f>
        <v>#DIV/0!</v>
      </c>
      <c r="F7" s="298"/>
      <c r="G7" s="295"/>
      <c r="H7" s="97"/>
    </row>
    <row r="9" spans="1:8" ht="28.15" customHeight="1" x14ac:dyDescent="0.25">
      <c r="B9" s="98" t="s">
        <v>79</v>
      </c>
      <c r="C9" s="99" t="s">
        <v>0</v>
      </c>
      <c r="D9" s="98" t="s">
        <v>80</v>
      </c>
      <c r="E9" s="98" t="s">
        <v>81</v>
      </c>
      <c r="F9" s="98" t="s">
        <v>82</v>
      </c>
      <c r="G9" s="99" t="s">
        <v>73</v>
      </c>
    </row>
    <row r="10" spans="1:8" ht="14.45" customHeight="1" x14ac:dyDescent="0.25">
      <c r="B10" s="100">
        <f>'Spending Plan'!B30</f>
        <v>0</v>
      </c>
      <c r="C10" s="101">
        <f>'Spending Plan'!C30</f>
        <v>0</v>
      </c>
      <c r="D10" s="102">
        <f>'Spending Plan'!E30</f>
        <v>0</v>
      </c>
      <c r="E10" s="102">
        <f>(D10*0.14)</f>
        <v>0</v>
      </c>
      <c r="F10" s="103"/>
      <c r="G10" s="104">
        <f>((D10)+(E10))*F10</f>
        <v>0</v>
      </c>
      <c r="H10" s="105"/>
    </row>
    <row r="11" spans="1:8" ht="14.45" customHeight="1" x14ac:dyDescent="0.25">
      <c r="B11" s="100">
        <f>'Spending Plan'!B31</f>
        <v>0</v>
      </c>
      <c r="C11" s="101">
        <f>'Spending Plan'!C31</f>
        <v>0</v>
      </c>
      <c r="D11" s="102">
        <f>'Spending Plan'!E31</f>
        <v>0</v>
      </c>
      <c r="E11" s="106">
        <f>(D11*0.14)</f>
        <v>0</v>
      </c>
      <c r="F11" s="103">
        <v>0</v>
      </c>
      <c r="G11" s="107">
        <f>(D11+E11)*F11</f>
        <v>0</v>
      </c>
    </row>
    <row r="12" spans="1:8" ht="14.45" customHeight="1" x14ac:dyDescent="0.25">
      <c r="B12" s="100">
        <f>'Spending Plan'!B32</f>
        <v>0</v>
      </c>
      <c r="C12" s="101">
        <f>'Spending Plan'!C32</f>
        <v>0</v>
      </c>
      <c r="D12" s="102">
        <f>'Spending Plan'!E32</f>
        <v>0</v>
      </c>
      <c r="E12" s="106">
        <f>(D12*0.14)</f>
        <v>0</v>
      </c>
      <c r="F12" s="103">
        <v>0</v>
      </c>
      <c r="G12" s="107">
        <f>(D12+E12)*F12</f>
        <v>0</v>
      </c>
    </row>
    <row r="13" spans="1:8" x14ac:dyDescent="0.25">
      <c r="B13" s="100">
        <f>'Spending Plan'!B33</f>
        <v>0</v>
      </c>
      <c r="C13" s="101">
        <f>'Spending Plan'!C33</f>
        <v>0</v>
      </c>
      <c r="D13" s="102">
        <f>'Spending Plan'!E33</f>
        <v>0</v>
      </c>
      <c r="E13" s="106">
        <f>(D13*0.14)</f>
        <v>0</v>
      </c>
      <c r="F13" s="103">
        <v>0</v>
      </c>
      <c r="G13" s="107">
        <f>(D13+E13)*F13</f>
        <v>0</v>
      </c>
    </row>
    <row r="14" spans="1:8" x14ac:dyDescent="0.25">
      <c r="B14" s="292" t="s">
        <v>105</v>
      </c>
      <c r="C14" s="292"/>
      <c r="D14" s="292"/>
      <c r="E14" s="292"/>
      <c r="F14" s="292"/>
      <c r="G14" s="107">
        <f>SUM(G10:G13)</f>
        <v>0</v>
      </c>
    </row>
    <row r="15" spans="1:8" x14ac:dyDescent="0.25">
      <c r="B15" s="12"/>
      <c r="C15" s="108"/>
      <c r="D15" s="108"/>
      <c r="E15" s="108"/>
      <c r="F15" s="109"/>
      <c r="G15" s="110"/>
      <c r="H15" s="111"/>
    </row>
    <row r="16" spans="1:8" ht="28.15" customHeight="1" x14ac:dyDescent="0.25">
      <c r="B16" s="98" t="s">
        <v>91</v>
      </c>
      <c r="C16" s="98" t="s">
        <v>13</v>
      </c>
      <c r="D16" s="99" t="s">
        <v>89</v>
      </c>
    </row>
    <row r="17" spans="2:10" x14ac:dyDescent="0.25">
      <c r="B17" s="100">
        <f>'Spending Plan'!B41</f>
        <v>0</v>
      </c>
      <c r="C17" s="17">
        <f>'Spending Plan'!E41</f>
        <v>0</v>
      </c>
      <c r="D17" s="27"/>
      <c r="G17" s="12"/>
    </row>
    <row r="18" spans="2:10" x14ac:dyDescent="0.25">
      <c r="B18" s="292" t="s">
        <v>106</v>
      </c>
      <c r="C18" s="292"/>
      <c r="D18" s="107">
        <f>SUM(D17:D17)</f>
        <v>0</v>
      </c>
      <c r="H18" s="12"/>
    </row>
    <row r="19" spans="2:10" x14ac:dyDescent="0.25">
      <c r="B19" s="115"/>
      <c r="C19" s="115"/>
      <c r="D19" s="28">
        <f>'Month 6'!D19-D18</f>
        <v>0</v>
      </c>
      <c r="E19" s="26" t="s">
        <v>129</v>
      </c>
      <c r="H19" s="12"/>
    </row>
    <row r="20" spans="2:10" x14ac:dyDescent="0.25">
      <c r="B20" s="12"/>
      <c r="C20" s="12"/>
      <c r="D20" s="12"/>
      <c r="E20" s="12"/>
      <c r="F20" s="12"/>
      <c r="G20" s="105"/>
      <c r="H20" s="112"/>
      <c r="J20" s="12"/>
    </row>
    <row r="21" spans="2:10" ht="28.15" customHeight="1" x14ac:dyDescent="0.25">
      <c r="B21" s="99" t="s">
        <v>107</v>
      </c>
      <c r="C21" s="99" t="s">
        <v>13</v>
      </c>
      <c r="D21" s="113" t="s">
        <v>89</v>
      </c>
      <c r="F21" s="12"/>
    </row>
    <row r="22" spans="2:10" ht="15" customHeight="1" x14ac:dyDescent="0.25">
      <c r="B22" s="100">
        <f>'Spending Plan'!B47</f>
        <v>0</v>
      </c>
      <c r="C22" s="101">
        <f>'Spending Plan'!E47</f>
        <v>0</v>
      </c>
      <c r="D22" s="114"/>
      <c r="F22" s="12"/>
    </row>
    <row r="23" spans="2:10" x14ac:dyDescent="0.25">
      <c r="B23" s="292" t="s">
        <v>108</v>
      </c>
      <c r="C23" s="292"/>
      <c r="D23" s="107">
        <f>SUM(D22:D22)</f>
        <v>0</v>
      </c>
      <c r="F23" s="12"/>
    </row>
    <row r="24" spans="2:10" x14ac:dyDescent="0.25">
      <c r="B24" s="115"/>
      <c r="C24" s="115"/>
      <c r="D24" s="28">
        <f>'Month 6'!D24-D23</f>
        <v>0</v>
      </c>
      <c r="E24" s="15" t="s">
        <v>130</v>
      </c>
      <c r="F24" s="12"/>
    </row>
    <row r="25" spans="2:10" x14ac:dyDescent="0.25">
      <c r="B25" s="12"/>
      <c r="C25" s="12"/>
      <c r="D25" s="12"/>
      <c r="E25" s="12"/>
      <c r="F25" s="12"/>
      <c r="G25" s="116"/>
      <c r="H25" s="112"/>
      <c r="J25" s="12"/>
    </row>
    <row r="26" spans="2:10" ht="28.15" customHeight="1" x14ac:dyDescent="0.25">
      <c r="B26" s="99" t="s">
        <v>88</v>
      </c>
      <c r="C26" s="99" t="s">
        <v>13</v>
      </c>
      <c r="D26" s="113" t="s">
        <v>89</v>
      </c>
      <c r="H26" s="12"/>
    </row>
    <row r="27" spans="2:10" x14ac:dyDescent="0.25">
      <c r="B27" s="117">
        <f>'Spending Plan'!B52</f>
        <v>0</v>
      </c>
      <c r="C27" s="118">
        <f>'Spending Plan'!C52</f>
        <v>0</v>
      </c>
      <c r="D27" s="114"/>
      <c r="E27" s="13"/>
      <c r="H27" s="12"/>
    </row>
    <row r="28" spans="2:10" x14ac:dyDescent="0.25">
      <c r="B28" s="117">
        <f>'Spending Plan'!B53</f>
        <v>0</v>
      </c>
      <c r="C28" s="117">
        <f>'Spending Plan'!C53</f>
        <v>0</v>
      </c>
      <c r="D28" s="114">
        <v>0</v>
      </c>
      <c r="E28" s="105"/>
      <c r="H28" s="12"/>
    </row>
    <row r="29" spans="2:10" x14ac:dyDescent="0.25">
      <c r="B29" s="117">
        <f>'Spending Plan'!B54</f>
        <v>0</v>
      </c>
      <c r="C29" s="117">
        <f>'Spending Plan'!C54</f>
        <v>0</v>
      </c>
      <c r="D29" s="114">
        <v>0</v>
      </c>
      <c r="E29" s="105"/>
      <c r="H29" s="12"/>
    </row>
    <row r="30" spans="2:10" x14ac:dyDescent="0.25">
      <c r="B30" s="117">
        <f>'Spending Plan'!B55</f>
        <v>0</v>
      </c>
      <c r="C30" s="117">
        <f>'Spending Plan'!C55</f>
        <v>0</v>
      </c>
      <c r="D30" s="114">
        <v>0</v>
      </c>
      <c r="E30" s="105"/>
      <c r="H30" s="12"/>
    </row>
    <row r="31" spans="2:10" x14ac:dyDescent="0.25">
      <c r="B31" s="292" t="s">
        <v>108</v>
      </c>
      <c r="C31" s="292"/>
      <c r="D31" s="107">
        <f>SUM(D27:D30)</f>
        <v>0</v>
      </c>
      <c r="E31" s="105"/>
      <c r="H31" s="12"/>
    </row>
    <row r="32" spans="2:10" x14ac:dyDescent="0.25">
      <c r="B32" s="115"/>
      <c r="C32" s="115"/>
      <c r="D32" s="28">
        <f>'Month 6'!D32-D31</f>
        <v>0</v>
      </c>
      <c r="E32" s="14" t="s">
        <v>109</v>
      </c>
      <c r="F32" s="15"/>
      <c r="H32" s="12"/>
    </row>
    <row r="33" spans="2:8" x14ac:dyDescent="0.25">
      <c r="B33" s="115"/>
      <c r="C33" s="115"/>
      <c r="D33" s="119"/>
      <c r="E33" s="105"/>
      <c r="H33" s="12"/>
    </row>
    <row r="34" spans="2:8" ht="19.899999999999999" customHeight="1" x14ac:dyDescent="0.25">
      <c r="B34" s="120" t="s">
        <v>110</v>
      </c>
      <c r="C34" s="29">
        <f>D18+G14+D23+D31</f>
        <v>0</v>
      </c>
      <c r="H34" s="96"/>
    </row>
    <row r="35" spans="2:8" ht="19.899999999999999" customHeight="1" x14ac:dyDescent="0.25">
      <c r="B35" s="120" t="s">
        <v>104</v>
      </c>
      <c r="C35" s="29">
        <f>C7</f>
        <v>0</v>
      </c>
      <c r="H35" s="96"/>
    </row>
    <row r="36" spans="2:8" ht="19.899999999999999" customHeight="1" x14ac:dyDescent="0.25">
      <c r="B36" s="121" t="s">
        <v>111</v>
      </c>
      <c r="C36" s="30">
        <f>SUM(C34:C35)</f>
        <v>0</v>
      </c>
      <c r="D36" s="122"/>
      <c r="E36" s="122"/>
      <c r="F36" s="122"/>
      <c r="H36" s="13"/>
    </row>
    <row r="37" spans="2:8" ht="19.899999999999999" customHeight="1" x14ac:dyDescent="0.25">
      <c r="B37" s="123" t="s">
        <v>112</v>
      </c>
      <c r="C37" s="31"/>
      <c r="D37" s="124"/>
      <c r="E37" s="124"/>
      <c r="F37" s="124"/>
      <c r="G37" s="124"/>
      <c r="H37" s="13"/>
    </row>
    <row r="38" spans="2:8" ht="19.899999999999999" customHeight="1" x14ac:dyDescent="0.25">
      <c r="B38" s="123" t="s">
        <v>113</v>
      </c>
      <c r="C38" s="30" t="e">
        <f>C36/C37</f>
        <v>#DIV/0!</v>
      </c>
      <c r="D38" s="124"/>
      <c r="E38" s="124"/>
      <c r="F38" s="124"/>
      <c r="G38" s="124"/>
      <c r="H38" s="13"/>
    </row>
    <row r="39" spans="2:8" ht="19.899999999999999" customHeight="1" x14ac:dyDescent="0.25">
      <c r="B39" s="123" t="s">
        <v>114</v>
      </c>
      <c r="C39" s="32" t="e">
        <f>C38*C37</f>
        <v>#DIV/0!</v>
      </c>
      <c r="D39" s="124"/>
      <c r="E39" s="124"/>
      <c r="F39" s="124"/>
      <c r="G39" s="124"/>
      <c r="H39" s="13"/>
    </row>
    <row r="40" spans="2:8" x14ac:dyDescent="0.25">
      <c r="B40" s="125"/>
      <c r="C40" s="16"/>
      <c r="D40" s="124"/>
      <c r="E40" s="124"/>
      <c r="F40" s="124"/>
      <c r="G40" s="124"/>
      <c r="H40" s="13"/>
    </row>
    <row r="41" spans="2:8" ht="19.899999999999999" customHeight="1" x14ac:dyDescent="0.25">
      <c r="B41" s="126" t="s">
        <v>115</v>
      </c>
      <c r="C41" s="127" t="e">
        <f>G6-C39</f>
        <v>#DIV/0!</v>
      </c>
      <c r="H41" s="105"/>
    </row>
  </sheetData>
  <mergeCells count="6">
    <mergeCell ref="B31:C31"/>
    <mergeCell ref="B14:F14"/>
    <mergeCell ref="B18:C18"/>
    <mergeCell ref="B23:C23"/>
    <mergeCell ref="G6:G7"/>
    <mergeCell ref="F6:F7"/>
  </mergeCells>
  <pageMargins left="0.7" right="0.7" top="0.75" bottom="0.75" header="0.3" footer="0.3"/>
  <pageSetup scale="5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67A309-7B91-43EF-A4AB-8AF25D453779}">
  <ds:schemaRefs>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ddde8ed0-7542-47ea-a329-519d11244428"/>
    <ds:schemaRef ds:uri="http://schemas.openxmlformats.org/package/2006/metadata/core-properties"/>
    <ds:schemaRef ds:uri="14c8ce7b-d2df-469d-b2c3-96f4c56193cb"/>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3EB2BDB1-A8BE-4BFF-95E7-5CB33DDC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Formulas</vt:lpstr>
      <vt:lpstr>Directions!Print_Area</vt:lpstr>
      <vt:lpstr>'Month 1'!Print_Area</vt:lpstr>
      <vt:lpstr>'Month 10'!Print_Area</vt:lpstr>
      <vt:lpstr>'Month 11'!Print_Area</vt:lpstr>
      <vt:lpstr>'Month 12'!Print_Area</vt:lpstr>
      <vt:lpstr>'Month 2'!Print_Area</vt:lpstr>
      <vt:lpstr>'Month 3'!Print_Area</vt:lpstr>
      <vt:lpstr>'Month 4'!Print_Area</vt:lpstr>
      <vt:lpstr>'Month 5'!Print_Area</vt:lpstr>
      <vt:lpstr>'Month 6'!Print_Area</vt:lpstr>
      <vt:lpstr>'Month 7'!Print_Area</vt:lpstr>
      <vt:lpstr>'Month 8'!Print_Area</vt:lpstr>
      <vt:lpstr>'Month 9'!Print_Area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2024-10-10T11:35:03Z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